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RiggsKei\Desktop\"/>
    </mc:Choice>
  </mc:AlternateContent>
  <xr:revisionPtr revIDLastSave="0" documentId="8_{83EED59E-14C4-4B17-AD23-45706BDC4296}" xr6:coauthVersionLast="47" xr6:coauthVersionMax="47" xr10:uidLastSave="{00000000-0000-0000-0000-000000000000}"/>
  <bookViews>
    <workbookView xWindow="-110" yWindow="-110" windowWidth="19420" windowHeight="10420" xr2:uid="{0443D25D-B1E1-42E7-99CA-A892B26D718D}"/>
  </bookViews>
  <sheets>
    <sheet name="FORM C-0203" sheetId="1" r:id="rId1"/>
    <sheet name="LIST" sheetId="2" state="hidden" r:id="rId2"/>
    <sheet name="Sheet1" sheetId="3" state="hidden" r:id="rId3"/>
  </sheets>
  <definedNames>
    <definedName name="_xlnm._FilterDatabase" localSheetId="0" hidden="1">'FORM C-0203'!#REF!</definedName>
    <definedName name="_xlnm._FilterDatabase" localSheetId="1" hidden="1">LIST!$C$1:$H$229</definedName>
    <definedName name="A.Country_Selection_List">IF('FORM C-0203'!$D$52="(SELECT ONE)",OFFSET(LIST!$F$2,0,0,COUNTA(LIST!$F$2:$F$228)),OFFSET(LIST!$G$2,0,0,COUNTIF(LIST!$G$2:$G$229,"?*")))</definedName>
    <definedName name="B.Country_Selection">IF(OR('FORM C-0203'!$K$51="(SELECT ONE)",'FORM C-0203'!$K$51=ISBLANK('FORM C-0203'!$K$51)),OFFSET(LIST!$BI$2,0,0,COUNTA(LIST!$BI$2:$BI$228)),OFFSET(LIST!$BJ$2,0,0,COUNTIF(B_Selection,"?*")))</definedName>
    <definedName name="B_Selection">LIST!$BJ$2:$BJ$229</definedName>
    <definedName name="C.Country_Selection">IF(OR('FORM C-0203'!$D$61="(SELECT ONE)",'FORM C-0203'!$D$61=ISBLANK('FORM C-0203'!$D$61)),OFFSET(LIST!$BM$2,0,0,COUNTA(LIST!$BM$2:$BM$229)),OFFSET(LIST!$BN$2,0,0,COUNTIF(C_Selection,"?*")))</definedName>
    <definedName name="C_Selection">LIST!$BN$2:$BN$229</definedName>
    <definedName name="CPT">LIST!$A$3:$A$6</definedName>
    <definedName name="D.Country_Selection">IF(OR('FORM C-0203'!$K$61="(SELECT ONE)",'FORM C-0203'!$K$61=ISBLANK('FORM C-0203'!$K$61)),OFFSET(LIST!$BQ$2,0,0,COUNTA(LIST!$BQ$2:$BQ$229)),OFFSET(LIST!$BR$2,0,0,COUNTIF(D_Selection,"?*")))</definedName>
    <definedName name="D_Selection">LIST!$BR$2:$BR$229</definedName>
    <definedName name="Order_Completed_By1">"End User / Other"</definedName>
    <definedName name="Order_Completed_By2">"Channel Partner / RSM"</definedName>
    <definedName name="_xlnm.Print_Area" localSheetId="0">'FORM C-0203'!$B$2:$N$121</definedName>
    <definedName name="TEST">COUNTA(LIST!$F$2:$F$228)</definedName>
    <definedName name="Z_36E090C3_72B4_4AD2_A053_01D552496FDA_.wvu.PrintArea" localSheetId="0" hidden="1">'FORM C-0203'!$B$2:$N$121</definedName>
  </definedNames>
  <calcPr calcId="191028"/>
  <customWorkbookViews>
    <customWorkbookView name="Maninder Singh - Personal View" guid="{36E090C3-72B4-4AD2-A053-01D552496FDA}" mergeInterval="0" personalView="1" maximized="1" xWindow="1912" yWindow="-8" windowWidth="1812" windowHeight="12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4" i="1" l="1"/>
  <c r="M74" i="1"/>
  <c r="D109" i="1" l="1"/>
  <c r="K109" i="1" l="1"/>
  <c r="D111" i="1"/>
  <c r="K111" i="1" l="1"/>
  <c r="BS5" i="2" l="1"/>
  <c r="BL2" i="2"/>
  <c r="BH2" i="2" l="1"/>
  <c r="E2" i="2"/>
  <c r="E3" i="2" s="1"/>
  <c r="BH3" i="2" l="1"/>
  <c r="E4" i="2"/>
  <c r="BP2" i="2"/>
  <c r="BH4" i="2" l="1"/>
  <c r="E5" i="2"/>
  <c r="BP3" i="2"/>
  <c r="BP4" i="2" s="1"/>
  <c r="BL3" i="2"/>
  <c r="D118" i="1"/>
  <c r="BH5" i="2" l="1"/>
  <c r="E6" i="2"/>
  <c r="E7" i="2" s="1"/>
  <c r="BP5" i="2"/>
  <c r="BL4" i="2"/>
  <c r="K113" i="1"/>
  <c r="BH6" i="2" l="1"/>
  <c r="E8" i="2"/>
  <c r="E9" i="2" s="1"/>
  <c r="BP6" i="2"/>
  <c r="BL5" i="2"/>
  <c r="BH7" i="2" l="1"/>
  <c r="E10" i="2"/>
  <c r="BP7" i="2"/>
  <c r="BP8" i="2" s="1"/>
  <c r="BL6" i="2"/>
  <c r="BL7" i="2" s="1"/>
  <c r="K117" i="1"/>
  <c r="BL8" i="2" l="1"/>
  <c r="BL9" i="2"/>
  <c r="BH8" i="2"/>
  <c r="E11" i="2"/>
  <c r="BP9" i="2"/>
  <c r="BL10" i="2"/>
  <c r="BL11" i="2"/>
  <c r="BH9" i="2" l="1"/>
  <c r="BH10" i="2" s="1"/>
  <c r="E12" i="2"/>
  <c r="BP10" i="2"/>
  <c r="BL12" i="2"/>
  <c r="BL13" i="2" s="1"/>
  <c r="BH11" i="2" l="1"/>
  <c r="BH12" i="2" s="1"/>
  <c r="BH13" i="2" s="1"/>
  <c r="BH14" i="2" s="1"/>
  <c r="BH15" i="2" s="1"/>
  <c r="E13" i="2"/>
  <c r="E14" i="2" s="1"/>
  <c r="BP11" i="2"/>
  <c r="BL14" i="2"/>
  <c r="BH16" i="2" l="1"/>
  <c r="E15" i="2"/>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BP12" i="2"/>
  <c r="BP13" i="2" s="1"/>
  <c r="BP14" i="2" s="1"/>
  <c r="BL15" i="2"/>
  <c r="BH17" i="2" l="1"/>
  <c r="E215" i="2"/>
  <c r="E216" i="2" s="1"/>
  <c r="E217" i="2" s="1"/>
  <c r="E218" i="2" s="1"/>
  <c r="E219" i="2" s="1"/>
  <c r="E220" i="2" s="1"/>
  <c r="E221" i="2" s="1"/>
  <c r="E222" i="2" s="1"/>
  <c r="E223" i="2" s="1"/>
  <c r="E224" i="2" s="1"/>
  <c r="E225" i="2" s="1"/>
  <c r="E226" i="2" s="1"/>
  <c r="E227" i="2" s="1"/>
  <c r="E228" i="2" s="1"/>
  <c r="E229" i="2" s="1"/>
  <c r="G2" i="2" s="1"/>
  <c r="BP15" i="2"/>
  <c r="BP16" i="2" s="1"/>
  <c r="BP17" i="2" s="1"/>
  <c r="BP18" i="2" s="1"/>
  <c r="BP19" i="2" s="1"/>
  <c r="BP20" i="2" s="1"/>
  <c r="BP21" i="2" s="1"/>
  <c r="BP22" i="2" s="1"/>
  <c r="BP23" i="2" s="1"/>
  <c r="BP24" i="2" s="1"/>
  <c r="BP25" i="2" s="1"/>
  <c r="BP26" i="2" s="1"/>
  <c r="BP27" i="2" s="1"/>
  <c r="BP28" i="2" s="1"/>
  <c r="BP29" i="2" s="1"/>
  <c r="BP30" i="2" s="1"/>
  <c r="BP31" i="2" s="1"/>
  <c r="BP32" i="2" s="1"/>
  <c r="BP33" i="2" s="1"/>
  <c r="BP34" i="2" s="1"/>
  <c r="BP35" i="2" s="1"/>
  <c r="BP36" i="2" s="1"/>
  <c r="BP37" i="2" s="1"/>
  <c r="BP38" i="2" s="1"/>
  <c r="BP39" i="2" s="1"/>
  <c r="BP40" i="2" s="1"/>
  <c r="BP41" i="2" s="1"/>
  <c r="BP42" i="2" s="1"/>
  <c r="BP43" i="2" s="1"/>
  <c r="BP44" i="2" s="1"/>
  <c r="BP45" i="2" s="1"/>
  <c r="BP46" i="2" s="1"/>
  <c r="BP47" i="2" s="1"/>
  <c r="BP48" i="2" s="1"/>
  <c r="BP49" i="2" s="1"/>
  <c r="BP50" i="2" s="1"/>
  <c r="BP51" i="2" s="1"/>
  <c r="BP52" i="2" s="1"/>
  <c r="BP53" i="2" s="1"/>
  <c r="BP54" i="2" s="1"/>
  <c r="BP55" i="2" s="1"/>
  <c r="BP56" i="2" s="1"/>
  <c r="BP57" i="2" s="1"/>
  <c r="BP58" i="2" s="1"/>
  <c r="BP59" i="2" s="1"/>
  <c r="BP60" i="2" s="1"/>
  <c r="BP61" i="2" s="1"/>
  <c r="BP62" i="2" s="1"/>
  <c r="BP63" i="2" s="1"/>
  <c r="BP64" i="2" s="1"/>
  <c r="BP65" i="2" s="1"/>
  <c r="BP66" i="2" s="1"/>
  <c r="BP67" i="2" s="1"/>
  <c r="BP68" i="2" s="1"/>
  <c r="BP69" i="2" s="1"/>
  <c r="BP70" i="2" s="1"/>
  <c r="BP71" i="2" s="1"/>
  <c r="BP72" i="2" s="1"/>
  <c r="BP73" i="2" s="1"/>
  <c r="BP74" i="2" s="1"/>
  <c r="BP75" i="2" s="1"/>
  <c r="BP76" i="2" s="1"/>
  <c r="BP77" i="2" s="1"/>
  <c r="BP78" i="2" s="1"/>
  <c r="BP79" i="2" s="1"/>
  <c r="BP80" i="2" s="1"/>
  <c r="BP81" i="2" s="1"/>
  <c r="BP82" i="2" s="1"/>
  <c r="BP83" i="2" s="1"/>
  <c r="BP84" i="2" s="1"/>
  <c r="BP85" i="2" s="1"/>
  <c r="BP86" i="2" s="1"/>
  <c r="BP87" i="2" s="1"/>
  <c r="BP88" i="2" s="1"/>
  <c r="BP89" i="2" s="1"/>
  <c r="BP90" i="2" s="1"/>
  <c r="BP91" i="2" s="1"/>
  <c r="BP92" i="2" s="1"/>
  <c r="BP93" i="2" s="1"/>
  <c r="BP94" i="2" s="1"/>
  <c r="BP95" i="2" s="1"/>
  <c r="BP96" i="2" s="1"/>
  <c r="BP97" i="2" s="1"/>
  <c r="BP98" i="2" s="1"/>
  <c r="BP99" i="2" s="1"/>
  <c r="BP100" i="2" s="1"/>
  <c r="BP101" i="2" s="1"/>
  <c r="BP102" i="2" s="1"/>
  <c r="BP103" i="2" s="1"/>
  <c r="BP104" i="2" s="1"/>
  <c r="BP105" i="2" s="1"/>
  <c r="BP106" i="2" s="1"/>
  <c r="BP107" i="2" s="1"/>
  <c r="BP108" i="2" s="1"/>
  <c r="BP109" i="2" s="1"/>
  <c r="BP110" i="2" s="1"/>
  <c r="BP111" i="2" s="1"/>
  <c r="BP112" i="2" s="1"/>
  <c r="BP113" i="2" s="1"/>
  <c r="BP114" i="2" s="1"/>
  <c r="BP115" i="2" s="1"/>
  <c r="BP116" i="2" s="1"/>
  <c r="BP117" i="2" s="1"/>
  <c r="BP118" i="2" s="1"/>
  <c r="BP119" i="2" s="1"/>
  <c r="BP120" i="2" s="1"/>
  <c r="BP121" i="2" s="1"/>
  <c r="BP122" i="2" s="1"/>
  <c r="BP123" i="2" s="1"/>
  <c r="BP124" i="2" s="1"/>
  <c r="BP125" i="2" s="1"/>
  <c r="BP126" i="2" s="1"/>
  <c r="BP127" i="2" s="1"/>
  <c r="BP128" i="2" s="1"/>
  <c r="BP129" i="2" s="1"/>
  <c r="BP130" i="2" s="1"/>
  <c r="BP131" i="2" s="1"/>
  <c r="BP132" i="2" s="1"/>
  <c r="BP133" i="2" s="1"/>
  <c r="BP134" i="2" s="1"/>
  <c r="BP135" i="2" s="1"/>
  <c r="BP136" i="2" s="1"/>
  <c r="BP137" i="2" s="1"/>
  <c r="BP138" i="2" s="1"/>
  <c r="BP139" i="2" s="1"/>
  <c r="BP140" i="2" s="1"/>
  <c r="BP141" i="2" s="1"/>
  <c r="BP142" i="2" s="1"/>
  <c r="BP143" i="2" s="1"/>
  <c r="BP144" i="2" s="1"/>
  <c r="BP145" i="2" s="1"/>
  <c r="BP146" i="2" s="1"/>
  <c r="BP147" i="2" s="1"/>
  <c r="BP148" i="2" s="1"/>
  <c r="BP149" i="2" s="1"/>
  <c r="BP150" i="2" s="1"/>
  <c r="BP151" i="2" s="1"/>
  <c r="BP152" i="2" s="1"/>
  <c r="BP153" i="2" s="1"/>
  <c r="BP154" i="2" s="1"/>
  <c r="BP155" i="2" s="1"/>
  <c r="BP156" i="2" s="1"/>
  <c r="BP157" i="2" s="1"/>
  <c r="BP158" i="2" s="1"/>
  <c r="BP159" i="2" s="1"/>
  <c r="BP160" i="2" s="1"/>
  <c r="BP161" i="2" s="1"/>
  <c r="BP162" i="2" s="1"/>
  <c r="BP163" i="2" s="1"/>
  <c r="BP164" i="2" s="1"/>
  <c r="BP165" i="2" s="1"/>
  <c r="BP166" i="2" s="1"/>
  <c r="BP167" i="2" s="1"/>
  <c r="BP168" i="2" s="1"/>
  <c r="BP169" i="2" s="1"/>
  <c r="BP170" i="2" s="1"/>
  <c r="BP171" i="2" s="1"/>
  <c r="BP172" i="2" s="1"/>
  <c r="BP173" i="2" s="1"/>
  <c r="BP174" i="2" s="1"/>
  <c r="BP175" i="2" s="1"/>
  <c r="BP176" i="2" s="1"/>
  <c r="BP177" i="2" s="1"/>
  <c r="BP178" i="2" s="1"/>
  <c r="BP179" i="2" s="1"/>
  <c r="BP180" i="2" s="1"/>
  <c r="BP181" i="2" s="1"/>
  <c r="BP182" i="2" s="1"/>
  <c r="BP183" i="2" s="1"/>
  <c r="BP184" i="2" s="1"/>
  <c r="BP185" i="2" s="1"/>
  <c r="BP186" i="2" s="1"/>
  <c r="BP187" i="2" s="1"/>
  <c r="BP188" i="2" s="1"/>
  <c r="BP189" i="2" s="1"/>
  <c r="BP190" i="2" s="1"/>
  <c r="BP191" i="2" s="1"/>
  <c r="BP192" i="2" s="1"/>
  <c r="BP193" i="2" s="1"/>
  <c r="BP194" i="2" s="1"/>
  <c r="BP195" i="2" s="1"/>
  <c r="BP196" i="2" s="1"/>
  <c r="BP197" i="2" s="1"/>
  <c r="BP198" i="2" s="1"/>
  <c r="BP199" i="2" s="1"/>
  <c r="BP200" i="2" s="1"/>
  <c r="BP201" i="2" s="1"/>
  <c r="BP202" i="2" s="1"/>
  <c r="BP203" i="2" s="1"/>
  <c r="BP204" i="2" s="1"/>
  <c r="BP205" i="2" s="1"/>
  <c r="BP206" i="2" s="1"/>
  <c r="BP207" i="2" s="1"/>
  <c r="BP208" i="2" s="1"/>
  <c r="BP209" i="2" s="1"/>
  <c r="BP210" i="2" s="1"/>
  <c r="BP211" i="2" s="1"/>
  <c r="BP212" i="2" s="1"/>
  <c r="BP213" i="2" s="1"/>
  <c r="BP214" i="2" s="1"/>
  <c r="BP215" i="2" s="1"/>
  <c r="BP216" i="2" s="1"/>
  <c r="BP217" i="2" s="1"/>
  <c r="BP218" i="2" s="1"/>
  <c r="BP219" i="2" s="1"/>
  <c r="BP220" i="2" s="1"/>
  <c r="BP221" i="2" s="1"/>
  <c r="BP222" i="2" s="1"/>
  <c r="BP223" i="2" s="1"/>
  <c r="BP224" i="2" s="1"/>
  <c r="BP225" i="2" s="1"/>
  <c r="BP226" i="2" s="1"/>
  <c r="BP227" i="2" s="1"/>
  <c r="BP228" i="2" s="1"/>
  <c r="BP229" i="2" s="1"/>
  <c r="BL16" i="2"/>
  <c r="BH18" i="2" l="1"/>
  <c r="BR5" i="2"/>
  <c r="BR9" i="2"/>
  <c r="BR2" i="2"/>
  <c r="BR3" i="2"/>
  <c r="BR4" i="2"/>
  <c r="BR6" i="2"/>
  <c r="BR7" i="2"/>
  <c r="BR8" i="2"/>
  <c r="BR190" i="2"/>
  <c r="BR137" i="2"/>
  <c r="BR181" i="2"/>
  <c r="BR35" i="2"/>
  <c r="BR39" i="2"/>
  <c r="BR196" i="2"/>
  <c r="BR48" i="2"/>
  <c r="BR167" i="2"/>
  <c r="BR198" i="2"/>
  <c r="BR149" i="2"/>
  <c r="BR166" i="2"/>
  <c r="BR221" i="2"/>
  <c r="BR225" i="2"/>
  <c r="BR228" i="2"/>
  <c r="BR55" i="2"/>
  <c r="BR69" i="2"/>
  <c r="BR75" i="2"/>
  <c r="BR15" i="2"/>
  <c r="BR170" i="2"/>
  <c r="BR76" i="2"/>
  <c r="BR216" i="2"/>
  <c r="BR99" i="2"/>
  <c r="BR145" i="2"/>
  <c r="BR171" i="2"/>
  <c r="BR191" i="2"/>
  <c r="BR180" i="2"/>
  <c r="BR12" i="2"/>
  <c r="BR176" i="2"/>
  <c r="BR32" i="2"/>
  <c r="BR199" i="2"/>
  <c r="BR40" i="2"/>
  <c r="BR177" i="2"/>
  <c r="BR214" i="2"/>
  <c r="BR124" i="2"/>
  <c r="BR142" i="2"/>
  <c r="BR120" i="2"/>
  <c r="BR77" i="2"/>
  <c r="BR217" i="2"/>
  <c r="BR54" i="2"/>
  <c r="BR152" i="2"/>
  <c r="BR28" i="2"/>
  <c r="BR201" i="2"/>
  <c r="BR112" i="2"/>
  <c r="BR19" i="2"/>
  <c r="BR125" i="2"/>
  <c r="BR62" i="2"/>
  <c r="BR119" i="2"/>
  <c r="BR160" i="2"/>
  <c r="BR118" i="2"/>
  <c r="BR209" i="2"/>
  <c r="BR82" i="2"/>
  <c r="BR88" i="2"/>
  <c r="BR90" i="2"/>
  <c r="BR117" i="2"/>
  <c r="BR138" i="2"/>
  <c r="BR94" i="2"/>
  <c r="BR46" i="2"/>
  <c r="BR135" i="2"/>
  <c r="BR150" i="2"/>
  <c r="BR131" i="2"/>
  <c r="BR10" i="2"/>
  <c r="BR17" i="2"/>
  <c r="BR156" i="2"/>
  <c r="BR25" i="2"/>
  <c r="BR95" i="2"/>
  <c r="BR38" i="2"/>
  <c r="BR109" i="2"/>
  <c r="BR52" i="2"/>
  <c r="BR106" i="2"/>
  <c r="BR83" i="2"/>
  <c r="BR134" i="2"/>
  <c r="BR49" i="2"/>
  <c r="BR140" i="2"/>
  <c r="BR206" i="2"/>
  <c r="BR127" i="2"/>
  <c r="BR73" i="2"/>
  <c r="BR227" i="2"/>
  <c r="BR141" i="2"/>
  <c r="BR85" i="2"/>
  <c r="BR173" i="2"/>
  <c r="BR130" i="2"/>
  <c r="BR116" i="2"/>
  <c r="BR43" i="2"/>
  <c r="BR18" i="2"/>
  <c r="BR66" i="2"/>
  <c r="BR183" i="2"/>
  <c r="BR159" i="2"/>
  <c r="BR192" i="2"/>
  <c r="BR212" i="2"/>
  <c r="BR113" i="2"/>
  <c r="BR107" i="2"/>
  <c r="BR147" i="2"/>
  <c r="BR14" i="2"/>
  <c r="BR61" i="2"/>
  <c r="BR188" i="2"/>
  <c r="BR56" i="2"/>
  <c r="BR63" i="2"/>
  <c r="BR128" i="2"/>
  <c r="BR165" i="2"/>
  <c r="BR79" i="2"/>
  <c r="BR154" i="2"/>
  <c r="BR105" i="2"/>
  <c r="BR101" i="2"/>
  <c r="BR213" i="2"/>
  <c r="BR20" i="2"/>
  <c r="BR202" i="2"/>
  <c r="BR64" i="2"/>
  <c r="BR50" i="2"/>
  <c r="BR210" i="2"/>
  <c r="BR224" i="2"/>
  <c r="BR89" i="2"/>
  <c r="BR220" i="2"/>
  <c r="BR71" i="2"/>
  <c r="BR155" i="2"/>
  <c r="BR11" i="2"/>
  <c r="BR114" i="2"/>
  <c r="BR161" i="2"/>
  <c r="BR31" i="2"/>
  <c r="BR104" i="2"/>
  <c r="BR163" i="2"/>
  <c r="BR41" i="2"/>
  <c r="BR203" i="2"/>
  <c r="BR13" i="2"/>
  <c r="BR74" i="2"/>
  <c r="BR91" i="2"/>
  <c r="BR184" i="2"/>
  <c r="BR189" i="2"/>
  <c r="BR195" i="2"/>
  <c r="BR182" i="2"/>
  <c r="BR219" i="2"/>
  <c r="BR92" i="2"/>
  <c r="BR169" i="2"/>
  <c r="BR222" i="2"/>
  <c r="BR97" i="2"/>
  <c r="BR164" i="2"/>
  <c r="BR178" i="2"/>
  <c r="BR24" i="2"/>
  <c r="BR197" i="2"/>
  <c r="BR133" i="2"/>
  <c r="BR193" i="2"/>
  <c r="BR132" i="2"/>
  <c r="BR84" i="2"/>
  <c r="BR23" i="2"/>
  <c r="BR223" i="2"/>
  <c r="BR208" i="2"/>
  <c r="BR81" i="2"/>
  <c r="BR72" i="2"/>
  <c r="BR205" i="2"/>
  <c r="BR108" i="2"/>
  <c r="BR110" i="2"/>
  <c r="BR194" i="2"/>
  <c r="BR226" i="2"/>
  <c r="BR218" i="2"/>
  <c r="BR36" i="2"/>
  <c r="BR185" i="2"/>
  <c r="BR51" i="2"/>
  <c r="BR103" i="2"/>
  <c r="BR148" i="2"/>
  <c r="BR16" i="2"/>
  <c r="BR59" i="2"/>
  <c r="BR57" i="2"/>
  <c r="BR45" i="2"/>
  <c r="BR60" i="2"/>
  <c r="BR111" i="2"/>
  <c r="BR122" i="2"/>
  <c r="BR215" i="2"/>
  <c r="BR174" i="2"/>
  <c r="BR37" i="2"/>
  <c r="BR44" i="2"/>
  <c r="BR157" i="2"/>
  <c r="BR70" i="2"/>
  <c r="BR204" i="2"/>
  <c r="BR229" i="2"/>
  <c r="BR144" i="2"/>
  <c r="BR33" i="2"/>
  <c r="BR143" i="2"/>
  <c r="BR68" i="2"/>
  <c r="BR200" i="2"/>
  <c r="BR186" i="2"/>
  <c r="BR168" i="2"/>
  <c r="BR153" i="2"/>
  <c r="BR30" i="2"/>
  <c r="BR179" i="2"/>
  <c r="BR26" i="2"/>
  <c r="BR42" i="2"/>
  <c r="BR29" i="2"/>
  <c r="BR158" i="2"/>
  <c r="BR27" i="2"/>
  <c r="BR78" i="2"/>
  <c r="BR129" i="2"/>
  <c r="BR126" i="2"/>
  <c r="BR22" i="2"/>
  <c r="BR146" i="2"/>
  <c r="BR47" i="2"/>
  <c r="BR34" i="2"/>
  <c r="BR58" i="2"/>
  <c r="BR136" i="2"/>
  <c r="BR151" i="2"/>
  <c r="BR175" i="2"/>
  <c r="BR115" i="2"/>
  <c r="BR53" i="2"/>
  <c r="BR123" i="2"/>
  <c r="BR86" i="2"/>
  <c r="BR211" i="2"/>
  <c r="BR162" i="2"/>
  <c r="BR102" i="2"/>
  <c r="BR139" i="2"/>
  <c r="BR87" i="2"/>
  <c r="BR93" i="2"/>
  <c r="BR207" i="2"/>
  <c r="BR100" i="2"/>
  <c r="BR187" i="2"/>
  <c r="BR98" i="2"/>
  <c r="BR96" i="2"/>
  <c r="BR21" i="2"/>
  <c r="BR65" i="2"/>
  <c r="BR67" i="2"/>
  <c r="BR121" i="2"/>
  <c r="BR80" i="2"/>
  <c r="BR172" i="2"/>
  <c r="BL17" i="2"/>
  <c r="BL18" i="2" s="1"/>
  <c r="BL19" i="2" s="1"/>
  <c r="BL20" i="2" s="1"/>
  <c r="BL21" i="2" s="1"/>
  <c r="BL22" i="2" s="1"/>
  <c r="BL23" i="2" s="1"/>
  <c r="BL24" i="2" s="1"/>
  <c r="BL25" i="2" s="1"/>
  <c r="BL26" i="2" s="1"/>
  <c r="BL27" i="2" s="1"/>
  <c r="BL28" i="2" s="1"/>
  <c r="BL29" i="2" s="1"/>
  <c r="BL30" i="2" s="1"/>
  <c r="BL31" i="2" s="1"/>
  <c r="BL32" i="2" s="1"/>
  <c r="BL33" i="2" s="1"/>
  <c r="BL34" i="2" s="1"/>
  <c r="BL35" i="2" s="1"/>
  <c r="BL36" i="2" s="1"/>
  <c r="BL37" i="2" s="1"/>
  <c r="BL38" i="2" s="1"/>
  <c r="BL39" i="2" s="1"/>
  <c r="BL40" i="2" s="1"/>
  <c r="BL41" i="2" s="1"/>
  <c r="BL42" i="2" s="1"/>
  <c r="BL43" i="2" s="1"/>
  <c r="BL44" i="2" s="1"/>
  <c r="BL45" i="2" s="1"/>
  <c r="BL46" i="2" s="1"/>
  <c r="BL47" i="2" s="1"/>
  <c r="BL48" i="2" s="1"/>
  <c r="BL49" i="2" s="1"/>
  <c r="BL50" i="2" s="1"/>
  <c r="BL51" i="2" s="1"/>
  <c r="BL52" i="2" s="1"/>
  <c r="BL53" i="2" s="1"/>
  <c r="BL54" i="2" s="1"/>
  <c r="BL55" i="2" s="1"/>
  <c r="BL56" i="2" s="1"/>
  <c r="BL57" i="2" s="1"/>
  <c r="BL58" i="2" s="1"/>
  <c r="BL59" i="2" s="1"/>
  <c r="BL60" i="2" s="1"/>
  <c r="BL61" i="2" s="1"/>
  <c r="BL62" i="2" s="1"/>
  <c r="BL63" i="2" s="1"/>
  <c r="BL64" i="2" s="1"/>
  <c r="BL65" i="2" s="1"/>
  <c r="BL66" i="2" s="1"/>
  <c r="BL67" i="2" s="1"/>
  <c r="BL68" i="2" s="1"/>
  <c r="BL69" i="2" s="1"/>
  <c r="BL70" i="2" s="1"/>
  <c r="BL71" i="2" s="1"/>
  <c r="BL72" i="2" s="1"/>
  <c r="BL73" i="2" s="1"/>
  <c r="BL74" i="2" s="1"/>
  <c r="BL75" i="2" s="1"/>
  <c r="BL76" i="2" s="1"/>
  <c r="BL77" i="2" s="1"/>
  <c r="BL78" i="2" s="1"/>
  <c r="BL79" i="2" s="1"/>
  <c r="BL80" i="2" s="1"/>
  <c r="BL81" i="2" s="1"/>
  <c r="BL82" i="2" s="1"/>
  <c r="BL83" i="2" s="1"/>
  <c r="BL84" i="2" s="1"/>
  <c r="BL85" i="2" s="1"/>
  <c r="BL86" i="2" s="1"/>
  <c r="BL87" i="2" s="1"/>
  <c r="BL88" i="2" s="1"/>
  <c r="BL89" i="2" s="1"/>
  <c r="BL90" i="2" s="1"/>
  <c r="BL91" i="2" s="1"/>
  <c r="BL92" i="2" s="1"/>
  <c r="BL93" i="2" s="1"/>
  <c r="BL94" i="2" s="1"/>
  <c r="BL95" i="2" s="1"/>
  <c r="BL96" i="2" s="1"/>
  <c r="BL97" i="2" s="1"/>
  <c r="BL98" i="2" s="1"/>
  <c r="BL99" i="2" s="1"/>
  <c r="BL100" i="2" s="1"/>
  <c r="BL101" i="2" s="1"/>
  <c r="BL102" i="2" s="1"/>
  <c r="BL103" i="2" s="1"/>
  <c r="BL104" i="2" s="1"/>
  <c r="BL105" i="2" s="1"/>
  <c r="BL106" i="2" s="1"/>
  <c r="BL107" i="2" s="1"/>
  <c r="BL108" i="2" s="1"/>
  <c r="BL109" i="2" s="1"/>
  <c r="BL110" i="2" s="1"/>
  <c r="BL111" i="2" s="1"/>
  <c r="BL112" i="2" s="1"/>
  <c r="BL113" i="2" s="1"/>
  <c r="BL114" i="2" s="1"/>
  <c r="BL115" i="2" s="1"/>
  <c r="BL116" i="2" s="1"/>
  <c r="BL117" i="2" s="1"/>
  <c r="BL118" i="2" s="1"/>
  <c r="BL119" i="2" s="1"/>
  <c r="BL120" i="2" s="1"/>
  <c r="BL121" i="2" s="1"/>
  <c r="BL122" i="2" s="1"/>
  <c r="BL123" i="2" s="1"/>
  <c r="BL124" i="2" s="1"/>
  <c r="BL125" i="2" s="1"/>
  <c r="BL126" i="2" s="1"/>
  <c r="BL127" i="2" s="1"/>
  <c r="BL128" i="2" s="1"/>
  <c r="BL129" i="2" s="1"/>
  <c r="BL130" i="2" s="1"/>
  <c r="BL131" i="2" s="1"/>
  <c r="BL132" i="2" s="1"/>
  <c r="BL133" i="2" s="1"/>
  <c r="BL134" i="2" s="1"/>
  <c r="BL135" i="2" s="1"/>
  <c r="BL136" i="2" s="1"/>
  <c r="BL137" i="2" s="1"/>
  <c r="BL138" i="2" s="1"/>
  <c r="BL139" i="2" s="1"/>
  <c r="BL140" i="2" s="1"/>
  <c r="BL141" i="2" s="1"/>
  <c r="BL142" i="2" s="1"/>
  <c r="BL143" i="2" s="1"/>
  <c r="BL144" i="2" s="1"/>
  <c r="BL145" i="2" s="1"/>
  <c r="BL146" i="2" s="1"/>
  <c r="BL147" i="2" s="1"/>
  <c r="BL148" i="2" s="1"/>
  <c r="BL149" i="2" s="1"/>
  <c r="BL150" i="2" s="1"/>
  <c r="BL151" i="2" s="1"/>
  <c r="BL152" i="2" s="1"/>
  <c r="BL153" i="2" s="1"/>
  <c r="BL154" i="2" s="1"/>
  <c r="BL155" i="2" s="1"/>
  <c r="BL156" i="2" s="1"/>
  <c r="BL157" i="2" s="1"/>
  <c r="BL158" i="2" s="1"/>
  <c r="BL159" i="2" s="1"/>
  <c r="BL160" i="2" s="1"/>
  <c r="BL161" i="2" s="1"/>
  <c r="BL162" i="2" s="1"/>
  <c r="BL163" i="2" s="1"/>
  <c r="BL164" i="2" s="1"/>
  <c r="BL165" i="2" s="1"/>
  <c r="BL166" i="2" s="1"/>
  <c r="BL167" i="2" s="1"/>
  <c r="BL168" i="2" s="1"/>
  <c r="BL169" i="2" s="1"/>
  <c r="BL170" i="2" s="1"/>
  <c r="BL171" i="2" s="1"/>
  <c r="BL172" i="2" s="1"/>
  <c r="BL173" i="2" s="1"/>
  <c r="BL174" i="2" s="1"/>
  <c r="BL175" i="2" s="1"/>
  <c r="BL176" i="2" s="1"/>
  <c r="BL177" i="2" s="1"/>
  <c r="BL178" i="2" s="1"/>
  <c r="BL179" i="2" s="1"/>
  <c r="BL180" i="2" s="1"/>
  <c r="BL181" i="2" s="1"/>
  <c r="BL182" i="2" s="1"/>
  <c r="BL183" i="2" s="1"/>
  <c r="BL184" i="2" s="1"/>
  <c r="BL185" i="2" s="1"/>
  <c r="BL186" i="2" s="1"/>
  <c r="BL187" i="2" s="1"/>
  <c r="BL188" i="2" s="1"/>
  <c r="BL189" i="2" s="1"/>
  <c r="BL190" i="2" s="1"/>
  <c r="BL191" i="2" s="1"/>
  <c r="BL192" i="2" s="1"/>
  <c r="BL193" i="2" s="1"/>
  <c r="BL194" i="2" s="1"/>
  <c r="BL195" i="2" s="1"/>
  <c r="BL196" i="2" s="1"/>
  <c r="BL197" i="2" s="1"/>
  <c r="BL198" i="2" s="1"/>
  <c r="BL199" i="2" s="1"/>
  <c r="BL200" i="2" s="1"/>
  <c r="BL201" i="2" s="1"/>
  <c r="BL202" i="2" s="1"/>
  <c r="BL203" i="2" s="1"/>
  <c r="BL204" i="2" s="1"/>
  <c r="BL205" i="2" s="1"/>
  <c r="BL206" i="2" s="1"/>
  <c r="BL207" i="2" s="1"/>
  <c r="BL208" i="2" s="1"/>
  <c r="BL209" i="2" s="1"/>
  <c r="BL210" i="2" s="1"/>
  <c r="BL211" i="2" s="1"/>
  <c r="BL212" i="2" s="1"/>
  <c r="BL213" i="2" s="1"/>
  <c r="BL214" i="2" s="1"/>
  <c r="BL215" i="2" s="1"/>
  <c r="BL216" i="2" s="1"/>
  <c r="BL217" i="2" s="1"/>
  <c r="BL218" i="2" s="1"/>
  <c r="BL219" i="2" s="1"/>
  <c r="BL220" i="2" s="1"/>
  <c r="BL221" i="2" s="1"/>
  <c r="BL222" i="2" s="1"/>
  <c r="BL223" i="2" s="1"/>
  <c r="BL224" i="2" s="1"/>
  <c r="BL225" i="2" s="1"/>
  <c r="BL226" i="2" s="1"/>
  <c r="BL227" i="2" s="1"/>
  <c r="BL228" i="2" s="1"/>
  <c r="BL229" i="2" s="1"/>
  <c r="BH19" i="2" l="1"/>
  <c r="BS2" i="2"/>
  <c r="BN3" i="2"/>
  <c r="BN2" i="2"/>
  <c r="BN4" i="2"/>
  <c r="BN5" i="2"/>
  <c r="BN7" i="2"/>
  <c r="BN8" i="2"/>
  <c r="BN12" i="2"/>
  <c r="BN9" i="2"/>
  <c r="BN6" i="2"/>
  <c r="BN11" i="2"/>
  <c r="BN15" i="2"/>
  <c r="BN13" i="2"/>
  <c r="BN10" i="2"/>
  <c r="BN229" i="2"/>
  <c r="BN159" i="2"/>
  <c r="BN88" i="2"/>
  <c r="BN44" i="2"/>
  <c r="BN56" i="2"/>
  <c r="BN24" i="2"/>
  <c r="BN104" i="2"/>
  <c r="BN195" i="2"/>
  <c r="BN35" i="2"/>
  <c r="BN205" i="2"/>
  <c r="BN48" i="2"/>
  <c r="BN211" i="2"/>
  <c r="BN192" i="2"/>
  <c r="BN21" i="2"/>
  <c r="BN202" i="2"/>
  <c r="BN189" i="2"/>
  <c r="BN31" i="2"/>
  <c r="BN100" i="2"/>
  <c r="BN40" i="2"/>
  <c r="BN67" i="2"/>
  <c r="BN141" i="2"/>
  <c r="BN191" i="2"/>
  <c r="BN85" i="2"/>
  <c r="BN209" i="2"/>
  <c r="BN75" i="2"/>
  <c r="BN37" i="2"/>
  <c r="BN17" i="2"/>
  <c r="BN139" i="2"/>
  <c r="BN91" i="2"/>
  <c r="BN186" i="2"/>
  <c r="BN125" i="2"/>
  <c r="BN59" i="2"/>
  <c r="BN200" i="2"/>
  <c r="BN115" i="2"/>
  <c r="BN76" i="2"/>
  <c r="BN81" i="2"/>
  <c r="BN99" i="2"/>
  <c r="BN28" i="2"/>
  <c r="BN106" i="2"/>
  <c r="BN190" i="2"/>
  <c r="BN101" i="2"/>
  <c r="BN86" i="2"/>
  <c r="BN112" i="2"/>
  <c r="BN29" i="2"/>
  <c r="BN183" i="2"/>
  <c r="BN225" i="2"/>
  <c r="BN155" i="2"/>
  <c r="BN171" i="2"/>
  <c r="BN71" i="2"/>
  <c r="BN145" i="2"/>
  <c r="BN117" i="2"/>
  <c r="BN142" i="2"/>
  <c r="BN131" i="2"/>
  <c r="BN208" i="2"/>
  <c r="BN119" i="2"/>
  <c r="BN138" i="2"/>
  <c r="BN170" i="2"/>
  <c r="BN61" i="2"/>
  <c r="BN39" i="2"/>
  <c r="BN222" i="2"/>
  <c r="BN144" i="2"/>
  <c r="BN55" i="2"/>
  <c r="BN227" i="2"/>
  <c r="BN89" i="2"/>
  <c r="BN49" i="2"/>
  <c r="BN219" i="2"/>
  <c r="BN216" i="2"/>
  <c r="BN87" i="2"/>
  <c r="BN147" i="2"/>
  <c r="BN163" i="2"/>
  <c r="BN22" i="2"/>
  <c r="BN105" i="2"/>
  <c r="BN70" i="2"/>
  <c r="BN226" i="2"/>
  <c r="BN215" i="2"/>
  <c r="BN34" i="2"/>
  <c r="BN164" i="2"/>
  <c r="BN168" i="2"/>
  <c r="BN212" i="2"/>
  <c r="BN69" i="2"/>
  <c r="BN51" i="2"/>
  <c r="BN83" i="2"/>
  <c r="BN199" i="2"/>
  <c r="BN221" i="2"/>
  <c r="BN78" i="2"/>
  <c r="BN152" i="2"/>
  <c r="BN25" i="2"/>
  <c r="BN116" i="2"/>
  <c r="BN176" i="2"/>
  <c r="BN174" i="2"/>
  <c r="BN19" i="2"/>
  <c r="BN149" i="2"/>
  <c r="BN64" i="2"/>
  <c r="BN166" i="2"/>
  <c r="BN193" i="2"/>
  <c r="BN203" i="2"/>
  <c r="BN167" i="2"/>
  <c r="BN128" i="2"/>
  <c r="BN135" i="2"/>
  <c r="BN165" i="2"/>
  <c r="BN201" i="2"/>
  <c r="BN123" i="2"/>
  <c r="BN107" i="2"/>
  <c r="BN127" i="2"/>
  <c r="BN74" i="2"/>
  <c r="BN14" i="2"/>
  <c r="BN160" i="2"/>
  <c r="BN196" i="2"/>
  <c r="BN126" i="2"/>
  <c r="BN179" i="2"/>
  <c r="BN120" i="2"/>
  <c r="BN45" i="2"/>
  <c r="BN65" i="2"/>
  <c r="BN181" i="2"/>
  <c r="BN43" i="2"/>
  <c r="BN184" i="2"/>
  <c r="BN84" i="2"/>
  <c r="BN148" i="2"/>
  <c r="BN42" i="2"/>
  <c r="BN113" i="2"/>
  <c r="BN118" i="2"/>
  <c r="BN32" i="2"/>
  <c r="BN50" i="2"/>
  <c r="BN66" i="2"/>
  <c r="BN52" i="2"/>
  <c r="BN58" i="2"/>
  <c r="BN93" i="2"/>
  <c r="BN77" i="2"/>
  <c r="BN122" i="2"/>
  <c r="BN121" i="2"/>
  <c r="BN187" i="2"/>
  <c r="BN133" i="2"/>
  <c r="BN63" i="2"/>
  <c r="BN96" i="2"/>
  <c r="BN16" i="2"/>
  <c r="BN53" i="2"/>
  <c r="BN197" i="2"/>
  <c r="BN73" i="2"/>
  <c r="BN157" i="2"/>
  <c r="BN173" i="2"/>
  <c r="BN95" i="2"/>
  <c r="BN151" i="2"/>
  <c r="BN154" i="2"/>
  <c r="BN46" i="2"/>
  <c r="BN136" i="2"/>
  <c r="BN129" i="2"/>
  <c r="BN206" i="2"/>
  <c r="BN30" i="2"/>
  <c r="BN198" i="2"/>
  <c r="BN223" i="2"/>
  <c r="BN102" i="2"/>
  <c r="BN213" i="2"/>
  <c r="BN27" i="2"/>
  <c r="BN224" i="2"/>
  <c r="BN150" i="2"/>
  <c r="BN188" i="2"/>
  <c r="BN140" i="2"/>
  <c r="BN180" i="2"/>
  <c r="BN130" i="2"/>
  <c r="BN97" i="2"/>
  <c r="BN47" i="2"/>
  <c r="BN108" i="2"/>
  <c r="BN134" i="2"/>
  <c r="BN57" i="2"/>
  <c r="BN177" i="2"/>
  <c r="BN169" i="2"/>
  <c r="BN33" i="2"/>
  <c r="BN207" i="2"/>
  <c r="BN94" i="2"/>
  <c r="BN156" i="2"/>
  <c r="BN23" i="2"/>
  <c r="BN228" i="2"/>
  <c r="BN109" i="2"/>
  <c r="BN80" i="2"/>
  <c r="BN36" i="2"/>
  <c r="BN194" i="2"/>
  <c r="BN20" i="2"/>
  <c r="BN220" i="2"/>
  <c r="BN158" i="2"/>
  <c r="BN204" i="2"/>
  <c r="BN143" i="2"/>
  <c r="BN214" i="2"/>
  <c r="BN161" i="2"/>
  <c r="BN92" i="2"/>
  <c r="BN103" i="2"/>
  <c r="BN162" i="2"/>
  <c r="BN72" i="2"/>
  <c r="BN175" i="2"/>
  <c r="BN60" i="2"/>
  <c r="BN26" i="2"/>
  <c r="BN153" i="2"/>
  <c r="BN172" i="2"/>
  <c r="BN110" i="2"/>
  <c r="BN62" i="2"/>
  <c r="BN178" i="2"/>
  <c r="BN146" i="2"/>
  <c r="BN54" i="2"/>
  <c r="BN210" i="2"/>
  <c r="BN218" i="2"/>
  <c r="BN137" i="2"/>
  <c r="BN82" i="2"/>
  <c r="BN182" i="2"/>
  <c r="BN111" i="2"/>
  <c r="BN41" i="2"/>
  <c r="BN185" i="2"/>
  <c r="BN18" i="2"/>
  <c r="BN90" i="2"/>
  <c r="BN79" i="2"/>
  <c r="BN217" i="2"/>
  <c r="BN68" i="2"/>
  <c r="BN38" i="2"/>
  <c r="BN132" i="2"/>
  <c r="BN114" i="2"/>
  <c r="BN124" i="2"/>
  <c r="BN98" i="2"/>
  <c r="BO5" i="2" l="1"/>
  <c r="BO2" i="2"/>
  <c r="BH20" i="2"/>
  <c r="BH21" i="2" s="1"/>
  <c r="BH22" i="2" s="1"/>
  <c r="BH23" i="2" s="1"/>
  <c r="BH24" i="2" s="1"/>
  <c r="BH25" i="2" s="1"/>
  <c r="BH26" i="2" s="1"/>
  <c r="BH27" i="2" s="1"/>
  <c r="BH28" i="2" s="1"/>
  <c r="BH29" i="2" s="1"/>
  <c r="BH30" i="2" s="1"/>
  <c r="BH31" i="2" s="1"/>
  <c r="BH32" i="2" s="1"/>
  <c r="BH33" i="2" s="1"/>
  <c r="BH34" i="2" s="1"/>
  <c r="BH35" i="2" s="1"/>
  <c r="BH36" i="2" s="1"/>
  <c r="BH37" i="2" s="1"/>
  <c r="BH38" i="2" s="1"/>
  <c r="BH39" i="2" s="1"/>
  <c r="BH40" i="2" s="1"/>
  <c r="BH41" i="2" s="1"/>
  <c r="BH42" i="2" s="1"/>
  <c r="BH43" i="2" s="1"/>
  <c r="BH44" i="2" s="1"/>
  <c r="BH45" i="2" s="1"/>
  <c r="BH46" i="2" s="1"/>
  <c r="BH47" i="2" s="1"/>
  <c r="BH48" i="2" s="1"/>
  <c r="BH49" i="2" s="1"/>
  <c r="BH50" i="2" s="1"/>
  <c r="BH51" i="2" s="1"/>
  <c r="BH52" i="2" s="1"/>
  <c r="BH53" i="2" s="1"/>
  <c r="BH54" i="2" s="1"/>
  <c r="BH55" i="2" s="1"/>
  <c r="BH56" i="2" s="1"/>
  <c r="BH57" i="2" s="1"/>
  <c r="BH58" i="2" s="1"/>
  <c r="BH59" i="2" s="1"/>
  <c r="BH60" i="2" s="1"/>
  <c r="BH61" i="2" s="1"/>
  <c r="BH62" i="2" s="1"/>
  <c r="BH63" i="2" s="1"/>
  <c r="BH64" i="2" s="1"/>
  <c r="BH65" i="2" s="1"/>
  <c r="BH66" i="2" s="1"/>
  <c r="BH67" i="2" s="1"/>
  <c r="BH68" i="2" s="1"/>
  <c r="BH69" i="2" s="1"/>
  <c r="BH70" i="2" s="1"/>
  <c r="BH71" i="2" s="1"/>
  <c r="BH72" i="2" s="1"/>
  <c r="BH73" i="2" s="1"/>
  <c r="BH74" i="2" s="1"/>
  <c r="BH75" i="2" s="1"/>
  <c r="BH76" i="2" s="1"/>
  <c r="BH77" i="2" s="1"/>
  <c r="BH78" i="2" s="1"/>
  <c r="BH79" i="2" s="1"/>
  <c r="BH80" i="2" s="1"/>
  <c r="BH81" i="2" s="1"/>
  <c r="BH82" i="2" s="1"/>
  <c r="BH83" i="2" s="1"/>
  <c r="BH84" i="2" s="1"/>
  <c r="BH85" i="2" s="1"/>
  <c r="BH86" i="2" s="1"/>
  <c r="BH87" i="2" s="1"/>
  <c r="BH88" i="2" s="1"/>
  <c r="BH89" i="2" s="1"/>
  <c r="BH90" i="2" s="1"/>
  <c r="BH91" i="2" s="1"/>
  <c r="BH92" i="2" s="1"/>
  <c r="BH93" i="2" s="1"/>
  <c r="BH94" i="2" s="1"/>
  <c r="BH95" i="2" s="1"/>
  <c r="BH96" i="2" s="1"/>
  <c r="BH97" i="2" s="1"/>
  <c r="BH98" i="2" s="1"/>
  <c r="BH99" i="2" s="1"/>
  <c r="BH100" i="2" s="1"/>
  <c r="BH101" i="2" s="1"/>
  <c r="BH102" i="2" s="1"/>
  <c r="G3" i="2"/>
  <c r="G157" i="2"/>
  <c r="G88" i="2"/>
  <c r="G167" i="2"/>
  <c r="G189" i="2"/>
  <c r="G196" i="2"/>
  <c r="G115" i="2"/>
  <c r="G156" i="2"/>
  <c r="G104" i="2"/>
  <c r="G171" i="2"/>
  <c r="G46" i="2"/>
  <c r="G148" i="2"/>
  <c r="G114" i="2"/>
  <c r="G54" i="2"/>
  <c r="G178" i="2"/>
  <c r="G191" i="2"/>
  <c r="G128" i="2"/>
  <c r="G107" i="2"/>
  <c r="G117" i="2"/>
  <c r="G207" i="2"/>
  <c r="G135" i="2"/>
  <c r="G124" i="2"/>
  <c r="G110" i="2"/>
  <c r="G181" i="2"/>
  <c r="G193" i="2"/>
  <c r="G10" i="2"/>
  <c r="G6" i="2"/>
  <c r="G5" i="2"/>
  <c r="G7" i="2"/>
  <c r="G9" i="2"/>
  <c r="G11" i="2"/>
  <c r="G8" i="2"/>
  <c r="G4" i="2"/>
  <c r="G14" i="2"/>
  <c r="G13" i="2"/>
  <c r="G12" i="2"/>
  <c r="G25" i="2"/>
  <c r="G49" i="2"/>
  <c r="G99" i="2"/>
  <c r="G219" i="2"/>
  <c r="G170" i="2"/>
  <c r="G51" i="2"/>
  <c r="G216" i="2"/>
  <c r="G38" i="2"/>
  <c r="G21" i="2"/>
  <c r="G63" i="2"/>
  <c r="G86" i="2"/>
  <c r="G24" i="2"/>
  <c r="G120" i="2"/>
  <c r="G41" i="2"/>
  <c r="G184" i="2"/>
  <c r="G83" i="2"/>
  <c r="G195" i="2"/>
  <c r="G26" i="2"/>
  <c r="G113" i="2"/>
  <c r="G61" i="2"/>
  <c r="G77" i="2"/>
  <c r="G18" i="2"/>
  <c r="G45" i="2"/>
  <c r="G27" i="2"/>
  <c r="G58" i="2"/>
  <c r="G47" i="2"/>
  <c r="G215" i="2"/>
  <c r="G133" i="2"/>
  <c r="G15" i="2"/>
  <c r="G31" i="2"/>
  <c r="G50" i="2"/>
  <c r="G221" i="2"/>
  <c r="G116" i="2"/>
  <c r="G23" i="2"/>
  <c r="G226" i="2"/>
  <c r="G22" i="2"/>
  <c r="G17" i="2"/>
  <c r="G163" i="2"/>
  <c r="G90" i="2"/>
  <c r="G42" i="2"/>
  <c r="G40" i="2"/>
  <c r="G60" i="2"/>
  <c r="G127" i="2"/>
  <c r="G55" i="2"/>
  <c r="G144" i="2"/>
  <c r="G223" i="2"/>
  <c r="G92" i="2"/>
  <c r="G66" i="2"/>
  <c r="G160" i="2"/>
  <c r="G162" i="2"/>
  <c r="G194" i="2"/>
  <c r="G126" i="2"/>
  <c r="G206" i="2"/>
  <c r="G106" i="2"/>
  <c r="G217" i="2"/>
  <c r="G228" i="2"/>
  <c r="G141" i="2"/>
  <c r="G97" i="2"/>
  <c r="G212" i="2"/>
  <c r="G82" i="2"/>
  <c r="G202" i="2"/>
  <c r="G134" i="2"/>
  <c r="G125" i="2"/>
  <c r="G87" i="2"/>
  <c r="G179" i="2"/>
  <c r="G84" i="2"/>
  <c r="G52" i="2"/>
  <c r="G155" i="2"/>
  <c r="G20" i="2"/>
  <c r="G180" i="2"/>
  <c r="G201" i="2"/>
  <c r="G105" i="2"/>
  <c r="G81" i="2"/>
  <c r="G140" i="2"/>
  <c r="G39" i="2"/>
  <c r="G96" i="2"/>
  <c r="G57" i="2"/>
  <c r="G56" i="2"/>
  <c r="G151" i="2"/>
  <c r="G122" i="2"/>
  <c r="G70" i="2"/>
  <c r="G101" i="2"/>
  <c r="G159" i="2"/>
  <c r="G208" i="2"/>
  <c r="G94" i="2"/>
  <c r="G78" i="2"/>
  <c r="G29" i="2"/>
  <c r="G111" i="2"/>
  <c r="G71" i="2"/>
  <c r="G89" i="2"/>
  <c r="G146" i="2"/>
  <c r="G16" i="2"/>
  <c r="G28" i="2"/>
  <c r="G200" i="2"/>
  <c r="G153" i="2"/>
  <c r="G218" i="2"/>
  <c r="G19" i="2"/>
  <c r="G91" i="2"/>
  <c r="G95" i="2"/>
  <c r="G65" i="2"/>
  <c r="G68" i="2"/>
  <c r="G165" i="2"/>
  <c r="G187" i="2"/>
  <c r="G164" i="2"/>
  <c r="G93" i="2"/>
  <c r="G137" i="2"/>
  <c r="G177" i="2"/>
  <c r="G36" i="2"/>
  <c r="G98" i="2"/>
  <c r="G192" i="2"/>
  <c r="G48" i="2"/>
  <c r="G225" i="2"/>
  <c r="G176" i="2"/>
  <c r="G34" i="2"/>
  <c r="G222" i="2"/>
  <c r="G142" i="2"/>
  <c r="G30" i="2"/>
  <c r="G73" i="2"/>
  <c r="G59" i="2"/>
  <c r="G214" i="2"/>
  <c r="G108" i="2"/>
  <c r="G211" i="2"/>
  <c r="G183" i="2"/>
  <c r="G131" i="2"/>
  <c r="G72" i="2"/>
  <c r="G158" i="2"/>
  <c r="G213" i="2"/>
  <c r="G43" i="2"/>
  <c r="G150" i="2"/>
  <c r="G123" i="2"/>
  <c r="G129" i="2"/>
  <c r="G227" i="2"/>
  <c r="G64" i="2"/>
  <c r="G121" i="2"/>
  <c r="G67" i="2"/>
  <c r="G138" i="2"/>
  <c r="G37" i="2"/>
  <c r="G75" i="2"/>
  <c r="G109" i="2"/>
  <c r="G118" i="2"/>
  <c r="G35" i="2"/>
  <c r="G161" i="2"/>
  <c r="G147" i="2"/>
  <c r="G198" i="2"/>
  <c r="G204" i="2"/>
  <c r="G173" i="2"/>
  <c r="G136" i="2"/>
  <c r="G149" i="2"/>
  <c r="G190" i="2"/>
  <c r="G33" i="2"/>
  <c r="G169" i="2"/>
  <c r="G32" i="2"/>
  <c r="G210" i="2"/>
  <c r="G199" i="2"/>
  <c r="G143" i="2"/>
  <c r="G186" i="2"/>
  <c r="G53" i="2"/>
  <c r="G74" i="2"/>
  <c r="G166" i="2"/>
  <c r="G76" i="2"/>
  <c r="G185" i="2"/>
  <c r="G172" i="2"/>
  <c r="G174" i="2"/>
  <c r="G229" i="2"/>
  <c r="G44" i="2"/>
  <c r="G100" i="2"/>
  <c r="G205" i="2"/>
  <c r="G154" i="2"/>
  <c r="G85" i="2"/>
  <c r="G112" i="2"/>
  <c r="G130" i="2"/>
  <c r="G145" i="2"/>
  <c r="G62" i="2"/>
  <c r="G152" i="2"/>
  <c r="G220" i="2"/>
  <c r="G224" i="2"/>
  <c r="G102" i="2"/>
  <c r="G119" i="2"/>
  <c r="G175" i="2"/>
  <c r="G188" i="2"/>
  <c r="G182" i="2"/>
  <c r="G139" i="2"/>
  <c r="G132" i="2"/>
  <c r="G79" i="2"/>
  <c r="G203" i="2"/>
  <c r="G168" i="2"/>
  <c r="G80" i="2"/>
  <c r="G209" i="2"/>
  <c r="G103" i="2"/>
  <c r="G69" i="2"/>
  <c r="G197" i="2"/>
  <c r="H11" i="2" l="1"/>
  <c r="BH103" i="2"/>
  <c r="BH104" i="2" s="1"/>
  <c r="BH105" i="2" s="1"/>
  <c r="BH106" i="2" s="1"/>
  <c r="BH107" i="2" s="1"/>
  <c r="BH108" i="2" s="1"/>
  <c r="BH109" i="2" s="1"/>
  <c r="BH110" i="2" s="1"/>
  <c r="BH111" i="2" s="1"/>
  <c r="BH112" i="2" s="1"/>
  <c r="BH113" i="2" s="1"/>
  <c r="BH114" i="2" s="1"/>
  <c r="BH115" i="2" s="1"/>
  <c r="BH116" i="2" s="1"/>
  <c r="BH117" i="2" s="1"/>
  <c r="BH118" i="2" s="1"/>
  <c r="BH119" i="2" s="1"/>
  <c r="BH120" i="2" s="1"/>
  <c r="BH121" i="2" s="1"/>
  <c r="BH122" i="2" s="1"/>
  <c r="BH123" i="2" s="1"/>
  <c r="BH124" i="2" s="1"/>
  <c r="BH125" i="2" s="1"/>
  <c r="BH126" i="2" s="1"/>
  <c r="BH127" i="2" s="1"/>
  <c r="BH128" i="2" s="1"/>
  <c r="BH129" i="2" s="1"/>
  <c r="BH130" i="2" s="1"/>
  <c r="BH131" i="2" s="1"/>
  <c r="BH132" i="2" s="1"/>
  <c r="BH133" i="2" s="1"/>
  <c r="BH134" i="2" s="1"/>
  <c r="BH135" i="2" s="1"/>
  <c r="BH136" i="2" s="1"/>
  <c r="BH137" i="2" s="1"/>
  <c r="BH138" i="2" s="1"/>
  <c r="BH139" i="2" s="1"/>
  <c r="BH140" i="2" s="1"/>
  <c r="BH141" i="2" s="1"/>
  <c r="BH142" i="2" s="1"/>
  <c r="BH143" i="2" s="1"/>
  <c r="BH144" i="2" s="1"/>
  <c r="BH145" i="2" s="1"/>
  <c r="BH146" i="2" s="1"/>
  <c r="BH147" i="2" s="1"/>
  <c r="BH148" i="2" s="1"/>
  <c r="BH149" i="2" s="1"/>
  <c r="BH150" i="2" s="1"/>
  <c r="BH151" i="2" s="1"/>
  <c r="BH152" i="2" s="1"/>
  <c r="BH153" i="2" s="1"/>
  <c r="BH154" i="2" s="1"/>
  <c r="BH155" i="2" s="1"/>
  <c r="H12" i="2"/>
  <c r="BH156" i="2" l="1"/>
  <c r="BH157" i="2" s="1"/>
  <c r="BH158" i="2" l="1"/>
  <c r="BH159" i="2" l="1"/>
  <c r="BH160" i="2" l="1"/>
  <c r="BH161" i="2" l="1"/>
  <c r="BH162" i="2" l="1"/>
  <c r="BH163" i="2" s="1"/>
  <c r="BH164" i="2" s="1"/>
  <c r="BH165" i="2" s="1"/>
  <c r="BH166" i="2" s="1"/>
  <c r="BH167" i="2" s="1"/>
  <c r="BH168" i="2" s="1"/>
  <c r="BH169" i="2" s="1"/>
  <c r="BH170" i="2" s="1"/>
  <c r="BH171" i="2" s="1"/>
  <c r="BH172" i="2" s="1"/>
  <c r="BH173" i="2" s="1"/>
  <c r="BH174" i="2" s="1"/>
  <c r="BH175" i="2" l="1"/>
  <c r="BH176" i="2" s="1"/>
  <c r="BH177" i="2" l="1"/>
  <c r="BH178" i="2" l="1"/>
  <c r="BH179" i="2" l="1"/>
  <c r="BH180" i="2" l="1"/>
  <c r="BH181" i="2" l="1"/>
  <c r="BH182" i="2" l="1"/>
  <c r="BH183" i="2" l="1"/>
  <c r="BH184" i="2" l="1"/>
  <c r="BH185" i="2" l="1"/>
  <c r="BH186" i="2" l="1"/>
  <c r="BH187" i="2" l="1"/>
  <c r="BH188" i="2" l="1"/>
  <c r="BH189" i="2" l="1"/>
  <c r="BH190" i="2" l="1"/>
  <c r="BH191" i="2" l="1"/>
  <c r="BH192" i="2" l="1"/>
  <c r="BH193" i="2" l="1"/>
  <c r="BH194" i="2" l="1"/>
  <c r="BH195" i="2" l="1"/>
  <c r="BH196" i="2" l="1"/>
  <c r="BH197" i="2" l="1"/>
  <c r="BH198" i="2" l="1"/>
  <c r="BH199" i="2" l="1"/>
  <c r="BH200" i="2" l="1"/>
  <c r="BH201" i="2" s="1"/>
  <c r="BH202" i="2" s="1"/>
  <c r="BH203" i="2" s="1"/>
  <c r="BH204" i="2" s="1"/>
  <c r="BH205" i="2" s="1"/>
  <c r="BH206" i="2" s="1"/>
  <c r="BH207" i="2" s="1"/>
  <c r="BH208" i="2" s="1"/>
  <c r="BH209" i="2" s="1"/>
  <c r="BH210" i="2" s="1"/>
  <c r="BH211" i="2" s="1"/>
  <c r="BH212" i="2" s="1"/>
  <c r="BH213" i="2" s="1"/>
  <c r="BH214" i="2" s="1"/>
  <c r="BH215" i="2" s="1"/>
  <c r="BH216" i="2" s="1"/>
  <c r="BH217" i="2" s="1"/>
  <c r="BH218" i="2" s="1"/>
  <c r="BH219" i="2" s="1"/>
  <c r="BH220" i="2" s="1"/>
  <c r="BH221" i="2" s="1"/>
  <c r="BH222" i="2" s="1"/>
  <c r="BH223" i="2" s="1"/>
  <c r="BH224" i="2" s="1"/>
  <c r="BH225" i="2" s="1"/>
  <c r="BH226" i="2" s="1"/>
  <c r="BH227" i="2" s="1"/>
  <c r="BH228" i="2" s="1"/>
  <c r="BH229" i="2" s="1"/>
  <c r="BJ199" i="2" l="1"/>
  <c r="BJ194" i="2"/>
  <c r="BJ197" i="2"/>
  <c r="BJ198" i="2"/>
  <c r="BJ196" i="2"/>
  <c r="BJ190" i="2"/>
  <c r="BJ192" i="2"/>
  <c r="BJ201" i="2"/>
  <c r="BJ205" i="2"/>
  <c r="BJ215" i="2"/>
  <c r="BJ214" i="2"/>
  <c r="BJ209" i="2"/>
  <c r="BJ225" i="2"/>
  <c r="BJ206" i="2"/>
  <c r="BJ210" i="2"/>
  <c r="BJ221" i="2"/>
  <c r="BJ229" i="2"/>
  <c r="BJ224" i="2"/>
  <c r="BJ220" i="2"/>
  <c r="BJ222" i="2"/>
  <c r="BJ227" i="2"/>
  <c r="BJ216" i="2"/>
  <c r="BJ204" i="2"/>
  <c r="BJ217" i="2"/>
  <c r="BJ219" i="2"/>
  <c r="BJ203" i="2"/>
  <c r="BJ213" i="2"/>
  <c r="BJ211" i="2"/>
  <c r="BJ202" i="2"/>
  <c r="BJ228" i="2"/>
  <c r="BJ218" i="2"/>
  <c r="BJ207" i="2"/>
  <c r="BJ226" i="2"/>
  <c r="BJ223" i="2"/>
  <c r="BJ200" i="2"/>
  <c r="BJ208" i="2"/>
  <c r="BJ195" i="2"/>
  <c r="BJ212" i="2"/>
  <c r="BJ5" i="2"/>
  <c r="BJ93" i="2"/>
  <c r="BJ87" i="2"/>
  <c r="BJ54" i="2"/>
  <c r="BJ44" i="2"/>
  <c r="BJ2" i="2"/>
  <c r="BJ186" i="2"/>
  <c r="BJ56" i="2"/>
  <c r="BJ99" i="2"/>
  <c r="BJ62" i="2"/>
  <c r="BJ102" i="2"/>
  <c r="BJ39" i="2"/>
  <c r="BJ30" i="2"/>
  <c r="BJ61" i="2"/>
  <c r="BJ6" i="2"/>
  <c r="BJ28" i="2"/>
  <c r="BJ35" i="2"/>
  <c r="BJ4" i="2"/>
  <c r="BJ185" i="2"/>
  <c r="BJ3" i="2"/>
  <c r="BJ83" i="2"/>
  <c r="BJ103" i="2"/>
  <c r="BJ7" i="2"/>
  <c r="BJ173" i="2"/>
  <c r="BJ182" i="2"/>
  <c r="BJ43" i="2"/>
  <c r="BJ82" i="2"/>
  <c r="BJ96" i="2"/>
  <c r="BJ24" i="2"/>
  <c r="BJ161" i="2"/>
  <c r="BJ84" i="2"/>
  <c r="BJ187" i="2"/>
  <c r="BJ165" i="2"/>
  <c r="BJ155" i="2"/>
  <c r="BJ124" i="2"/>
  <c r="BJ94" i="2"/>
  <c r="BJ86" i="2"/>
  <c r="BJ172" i="2"/>
  <c r="BJ19" i="2"/>
  <c r="BJ110" i="2"/>
  <c r="BJ159" i="2"/>
  <c r="BJ47" i="2"/>
  <c r="BJ97" i="2"/>
  <c r="BJ50" i="2"/>
  <c r="BJ132" i="2"/>
  <c r="BJ49" i="2"/>
  <c r="BJ78" i="2"/>
  <c r="BJ184" i="2"/>
  <c r="BJ16" i="2"/>
  <c r="BJ140" i="2"/>
  <c r="BJ150" i="2"/>
  <c r="BJ169" i="2"/>
  <c r="BJ57" i="2"/>
  <c r="BJ21" i="2"/>
  <c r="BJ89" i="2"/>
  <c r="BJ71" i="2"/>
  <c r="BJ14" i="2"/>
  <c r="BJ114" i="2"/>
  <c r="BJ51" i="2"/>
  <c r="BJ27" i="2"/>
  <c r="BJ29" i="2"/>
  <c r="BJ148" i="2"/>
  <c r="BJ41" i="2"/>
  <c r="BJ81" i="2"/>
  <c r="BJ10" i="2"/>
  <c r="BJ138" i="2"/>
  <c r="BJ20" i="2"/>
  <c r="BJ48" i="2"/>
  <c r="BJ156" i="2"/>
  <c r="BJ137" i="2"/>
  <c r="BJ129" i="2"/>
  <c r="BJ79" i="2"/>
  <c r="BJ53" i="2"/>
  <c r="BJ126" i="2"/>
  <c r="BJ167" i="2"/>
  <c r="BJ146" i="2"/>
  <c r="BJ179" i="2"/>
  <c r="BJ90" i="2"/>
  <c r="BJ85" i="2"/>
  <c r="BJ73" i="2"/>
  <c r="BJ139" i="2"/>
  <c r="BJ122" i="2"/>
  <c r="BJ76" i="2"/>
  <c r="BJ80" i="2"/>
  <c r="BJ26" i="2"/>
  <c r="BJ189" i="2"/>
  <c r="BJ104" i="2"/>
  <c r="BJ113" i="2"/>
  <c r="BJ145" i="2"/>
  <c r="BJ111" i="2"/>
  <c r="BJ64" i="2"/>
  <c r="BJ45" i="2"/>
  <c r="BJ38" i="2"/>
  <c r="BJ108" i="2"/>
  <c r="BJ157" i="2"/>
  <c r="BJ134" i="2"/>
  <c r="BJ109" i="2"/>
  <c r="BJ58" i="2"/>
  <c r="BJ170" i="2"/>
  <c r="BJ141" i="2"/>
  <c r="BJ91" i="2"/>
  <c r="BJ23" i="2"/>
  <c r="BJ46" i="2"/>
  <c r="BJ166" i="2"/>
  <c r="BJ68" i="2"/>
  <c r="BJ143" i="2"/>
  <c r="BJ52" i="2"/>
  <c r="BJ36" i="2"/>
  <c r="BJ65" i="2"/>
  <c r="BJ127" i="2"/>
  <c r="BJ75" i="2"/>
  <c r="BJ158" i="2"/>
  <c r="BJ22" i="2"/>
  <c r="BJ9" i="2"/>
  <c r="BJ18" i="2"/>
  <c r="BJ11" i="2"/>
  <c r="BJ8" i="2"/>
  <c r="BJ117" i="2"/>
  <c r="BJ98" i="2"/>
  <c r="BJ151" i="2"/>
  <c r="BJ37" i="2"/>
  <c r="BJ120" i="2"/>
  <c r="BJ105" i="2"/>
  <c r="BJ42" i="2"/>
  <c r="BJ88" i="2"/>
  <c r="BJ154" i="2"/>
  <c r="BJ131" i="2"/>
  <c r="BJ121" i="2"/>
  <c r="BJ130" i="2"/>
  <c r="BJ67" i="2"/>
  <c r="BJ77" i="2"/>
  <c r="BJ115" i="2"/>
  <c r="BJ95" i="2"/>
  <c r="BJ101" i="2"/>
  <c r="BJ147" i="2"/>
  <c r="BJ142" i="2"/>
  <c r="BJ175" i="2"/>
  <c r="BJ106" i="2"/>
  <c r="BJ12" i="2"/>
  <c r="BJ55" i="2"/>
  <c r="BJ92" i="2"/>
  <c r="BJ34" i="2"/>
  <c r="BJ128" i="2"/>
  <c r="BJ144" i="2"/>
  <c r="BJ153" i="2"/>
  <c r="BJ63" i="2"/>
  <c r="BJ171" i="2"/>
  <c r="BJ177" i="2"/>
  <c r="BJ69" i="2"/>
  <c r="BJ107" i="2"/>
  <c r="BJ180" i="2"/>
  <c r="BJ163" i="2"/>
  <c r="BJ152" i="2"/>
  <c r="BJ72" i="2"/>
  <c r="BJ66" i="2"/>
  <c r="BJ123" i="2"/>
  <c r="BJ160" i="2"/>
  <c r="BJ116" i="2"/>
  <c r="BJ112" i="2"/>
  <c r="BJ25" i="2"/>
  <c r="BJ136" i="2"/>
  <c r="BJ119" i="2"/>
  <c r="BJ183" i="2"/>
  <c r="BJ174" i="2"/>
  <c r="BJ13" i="2"/>
  <c r="BJ162" i="2"/>
  <c r="BJ100" i="2"/>
  <c r="BJ176" i="2"/>
  <c r="BJ181" i="2"/>
  <c r="BJ135" i="2"/>
  <c r="BJ178" i="2"/>
  <c r="BJ149" i="2"/>
  <c r="BJ33" i="2"/>
  <c r="BJ15" i="2"/>
  <c r="BJ32" i="2"/>
  <c r="BJ59" i="2"/>
  <c r="BJ40" i="2"/>
  <c r="BJ188" i="2"/>
  <c r="BJ17" i="2"/>
  <c r="BJ31" i="2"/>
  <c r="BJ70" i="2"/>
  <c r="BJ74" i="2"/>
  <c r="BJ60" i="2"/>
  <c r="BJ125" i="2"/>
  <c r="BJ168" i="2"/>
  <c r="BJ164" i="2"/>
  <c r="BJ118" i="2"/>
  <c r="BJ133" i="2"/>
  <c r="BJ191" i="2"/>
  <c r="BJ193" i="2"/>
  <c r="BK2" i="2" l="1"/>
  <c r="BK5" i="2"/>
</calcChain>
</file>

<file path=xl/sharedStrings.xml><?xml version="1.0" encoding="utf-8"?>
<sst xmlns="http://schemas.openxmlformats.org/spreadsheetml/2006/main" count="12104" uniqueCount="1709">
  <si>
    <t>ORDER COVER FORM</t>
  </si>
  <si>
    <t>(MAKE NOTE:  ALL AREAS IN RED MUST BE COMPLETED)</t>
  </si>
  <si>
    <t>INTERNAL USE ONLY</t>
  </si>
  <si>
    <t>ORDER COMPLETED BY:</t>
  </si>
  <si>
    <t>Channel Partner / RSM</t>
  </si>
  <si>
    <t>IS THIS A NON-USA PROJECT?</t>
  </si>
  <si>
    <t>DATE</t>
  </si>
  <si>
    <t>S.O. NUMBER</t>
  </si>
  <si>
    <t>REVIEWED BY</t>
  </si>
  <si>
    <t>APPROVAL</t>
  </si>
  <si>
    <t>PROJECT SPECIFICS</t>
  </si>
  <si>
    <t>END USE (SELECT ONE)</t>
  </si>
  <si>
    <t>United States</t>
  </si>
  <si>
    <t>(SELECT ONE)</t>
  </si>
  <si>
    <t>OTHER</t>
  </si>
  <si>
    <t>( COUNTRY )</t>
  </si>
  <si>
    <t>( SELECT COUNTRY )</t>
  </si>
  <si>
    <t>IF END USE "VESSEL OR PLATFORM"</t>
  </si>
  <si>
    <t>Please provide Vessel/Platform Name and Flag →</t>
  </si>
  <si>
    <t>CUSTOMER TYPE</t>
  </si>
  <si>
    <t>WHAT DOES THE END USER MANUFACTURE AT THIS LOCATION?</t>
  </si>
  <si>
    <t>DESCRIBE THE AREA(S) WHERE THE PRODUCT WILL BE INSTALLED</t>
  </si>
  <si>
    <t>IS DIRECT INTERACTION WITH GOVERNMENT OFFICIALS REQUIRED?</t>
  </si>
  <si>
    <t>IS "HEAVY WATER" A BY-PRODUCT OF PRODUCTION?</t>
  </si>
  <si>
    <r>
      <t xml:space="preserve">RUSSIA ONLY: </t>
    </r>
    <r>
      <rPr>
        <sz val="8"/>
        <rFont val="Arial"/>
        <family val="2"/>
      </rPr>
      <t>IF OIL OR GAS, PLEASE INDICATE</t>
    </r>
  </si>
  <si>
    <t>TRADE COMPLIANCE</t>
  </si>
  <si>
    <t>ATTACHED P.O. MUST INCLUDE PURCHASER AND SHIP TO</t>
  </si>
  <si>
    <t>A. PERSON COMPLETING THIS FORM  (CONTACT FOR QUESTIONS)</t>
  </si>
  <si>
    <t>B. END USER / DESTINATION</t>
  </si>
  <si>
    <t>NAME</t>
  </si>
  <si>
    <t>CONTACT NAME</t>
  </si>
  <si>
    <t>COMPANY NAME</t>
  </si>
  <si>
    <t>EMAIL</t>
  </si>
  <si>
    <t>ADDRESS</t>
  </si>
  <si>
    <t>PHONE</t>
  </si>
  <si>
    <t>CITY, STATE, ZIP</t>
  </si>
  <si>
    <t>COUNTRY</t>
  </si>
  <si>
    <t>CITY,STATE, ZIP</t>
  </si>
  <si>
    <t>C. ADDITIONAL PARTIES ( FORWARDERS, CARRIERS, BANKS ) *</t>
  </si>
  <si>
    <t>D. INTERMEDIATE CONSIGNEE (FOREIGN ONLY) *</t>
  </si>
  <si>
    <t xml:space="preserve">   COMPANY NAME</t>
  </si>
  <si>
    <t xml:space="preserve">   ADDRESS</t>
  </si>
  <si>
    <t>E. SHIP TO ADDRESS</t>
  </si>
  <si>
    <t>WEBSITE ADDRESS</t>
  </si>
  <si>
    <t xml:space="preserve">TRANSACTIONAL DETAILS </t>
  </si>
  <si>
    <r>
      <t>DET-TRONICS ORDER ACCEPTANCE CRITERIA:</t>
    </r>
    <r>
      <rPr>
        <sz val="8"/>
        <rFont val="Arial"/>
        <family val="2"/>
      </rPr>
      <t xml:space="preserve">    ORDER INCLUDES PO NUMBER, BILL &amp; SHIP TO ADDRESS, REQUESTED SHIP DATE, SHIP METHOD, FREIGHT ACCOUNT, CREDIT TERMS, COMPLIANCE SCREENING, GOVT. NUCLEAR APPROVAL, IF APPLICABLE.VALID P/N'S APPROVED PRICING, ORDER ACKNOWLEDGEMENT EMAIL RECEIPT.</t>
    </r>
  </si>
  <si>
    <t>P.O. NUMBER</t>
  </si>
  <si>
    <t>PROJECT / FACILITY NAME *</t>
  </si>
  <si>
    <t>TERMS &amp; CONDITIONS TYPE:</t>
  </si>
  <si>
    <t>DO ADDITIONAL TERMS APPLY?</t>
  </si>
  <si>
    <t>CUSTOMER REQ DATE: (MM/DD/YYYY)</t>
  </si>
  <si>
    <t>ORDER TYPE:</t>
  </si>
  <si>
    <t>SPECIAL ORDER COMMENTS :</t>
  </si>
  <si>
    <t>FIELD SERVICE COMMISSION APPLY?</t>
  </si>
  <si>
    <t>ORDER ACKNOWLEDGEMENT EMAIL:</t>
  </si>
  <si>
    <t>DOES THE ORDER HAVE A DISCOUNT?</t>
  </si>
  <si>
    <t>DOES A PROPOSAL OR SPR APPLY?</t>
  </si>
  <si>
    <t>Please provide # &amp; attach with order →</t>
  </si>
  <si>
    <t xml:space="preserve">PROPOSAL / QUOTE# (SPR): </t>
  </si>
  <si>
    <t>IS THIS A NEW CUSTOMER?</t>
  </si>
  <si>
    <r>
      <rPr>
        <b/>
        <i/>
        <u/>
        <sz val="9"/>
        <rFont val="Arial Narrow"/>
        <family val="2"/>
      </rPr>
      <t>ADDITIONAL DOCUMENTATION REQUIRED</t>
    </r>
    <r>
      <rPr>
        <b/>
        <i/>
        <sz val="9"/>
        <rFont val="Arial Narrow"/>
        <family val="2"/>
      </rPr>
      <t xml:space="preserve"> </t>
    </r>
    <r>
      <rPr>
        <i/>
        <sz val="9"/>
        <rFont val="Arial Narrow"/>
        <family val="2"/>
      </rPr>
      <t xml:space="preserve"> i.e. T&amp;Cs, Credit Application, W9 &amp; Tax Exempt Certificate (if applicable)</t>
    </r>
  </si>
  <si>
    <t xml:space="preserve">   DOES CREDIT CARD PAYMENT APPLY?</t>
  </si>
  <si>
    <t>OPPORTUNITY TYPE:</t>
  </si>
  <si>
    <t>UPGRADES / RETROFITS?</t>
  </si>
  <si>
    <r>
      <rPr>
        <i/>
        <u/>
        <sz val="8"/>
        <rFont val="Arial"/>
        <family val="2"/>
      </rPr>
      <t>DO NOT</t>
    </r>
    <r>
      <rPr>
        <i/>
        <sz val="8"/>
        <rFont val="Arial"/>
        <family val="2"/>
      </rPr>
      <t xml:space="preserve"> include credit card information.  Instructions to follow with the order acknowledgement on providing through 
Det-Tronics Billtrust Payment Portal.</t>
    </r>
  </si>
  <si>
    <t>(Select all that apply)</t>
  </si>
  <si>
    <t>ORIGINATION CHANNEL PARTNER</t>
  </si>
  <si>
    <t>END DESTINATION (Zip or Country):</t>
  </si>
  <si>
    <t>Enter first 3 digits of zip code only or Country</t>
  </si>
  <si>
    <t>Commissionable or Non-Commissionable?</t>
  </si>
  <si>
    <t>(MUST SELECT ONE)</t>
  </si>
  <si>
    <t>SALES GROUP NUMBER</t>
  </si>
  <si>
    <t>DESTINATION CHANNEL PARTNER</t>
  </si>
  <si>
    <t>RSM</t>
  </si>
  <si>
    <t>CHANNEL PARTNER TYPE</t>
  </si>
  <si>
    <t>ORDER ORIGINATION SPLIT</t>
  </si>
  <si>
    <t xml:space="preserve">ORDER DESTINATION SPLIT </t>
  </si>
  <si>
    <r>
      <t>Please contact your RSM for guidance
on correct split allocation (</t>
    </r>
    <r>
      <rPr>
        <b/>
        <u/>
        <sz val="7"/>
        <color theme="0"/>
        <rFont val="Arial"/>
        <family val="2"/>
      </rPr>
      <t>if unsure</t>
    </r>
    <r>
      <rPr>
        <b/>
        <sz val="7"/>
        <color theme="0"/>
        <rFont val="Arial"/>
        <family val="2"/>
      </rPr>
      <t>)</t>
    </r>
  </si>
  <si>
    <t>BRIEF SUMMARY OF ORDER PURSUIT / SPLIT ALLOCATION RATIONALE:</t>
  </si>
  <si>
    <t>FORM C-0203</t>
  </si>
  <si>
    <t xml:space="preserve">United States </t>
  </si>
  <si>
    <t>T&amp;C'S</t>
  </si>
  <si>
    <t>COMPLIANCE</t>
  </si>
  <si>
    <t>INSPECTION</t>
  </si>
  <si>
    <t>Services provided</t>
  </si>
  <si>
    <t>SPLIT</t>
  </si>
  <si>
    <t>Zip</t>
  </si>
  <si>
    <t>JDE Table Description</t>
  </si>
  <si>
    <t>Abbreviated</t>
  </si>
  <si>
    <t>State2</t>
  </si>
  <si>
    <t>Sales Rep</t>
  </si>
  <si>
    <t>SG Number</t>
  </si>
  <si>
    <t>Non-Commission Sales Rep</t>
  </si>
  <si>
    <t>Non-Comm Sales Group</t>
  </si>
  <si>
    <t>RSD</t>
  </si>
  <si>
    <t>CSR</t>
  </si>
  <si>
    <t xml:space="preserve">Customer Code </t>
  </si>
  <si>
    <t>Commissionable/Non-Commissionable</t>
  </si>
  <si>
    <t>Bill to Only</t>
  </si>
  <si>
    <t>Aerospace (Non-Hangar)</t>
  </si>
  <si>
    <t>And</t>
  </si>
  <si>
    <t xml:space="preserve">Afghanistan </t>
  </si>
  <si>
    <t>PR - HILTON ENGINEERING</t>
  </si>
  <si>
    <t>PR</t>
  </si>
  <si>
    <t>Puerto Rico</t>
  </si>
  <si>
    <t xml:space="preserve">HILTON ENGINEERING </t>
  </si>
  <si>
    <t>FABIO MELO</t>
  </si>
  <si>
    <t>CESAR CABANZO</t>
  </si>
  <si>
    <t>HILTON ENGINEERING</t>
  </si>
  <si>
    <t>OEM</t>
  </si>
  <si>
    <t>Yes</t>
  </si>
  <si>
    <t>Shale</t>
  </si>
  <si>
    <t>APPROVE</t>
  </si>
  <si>
    <t>BATSNER</t>
  </si>
  <si>
    <t>Opportunity Type</t>
  </si>
  <si>
    <t>Country</t>
  </si>
  <si>
    <t>SG</t>
  </si>
  <si>
    <t>SG Name</t>
  </si>
  <si>
    <t>RSM Name</t>
  </si>
  <si>
    <t>Commissionable</t>
  </si>
  <si>
    <t>Buy/Resell Distributor</t>
  </si>
  <si>
    <t>Automotive</t>
  </si>
  <si>
    <t>ASP</t>
  </si>
  <si>
    <t xml:space="preserve">Albania </t>
  </si>
  <si>
    <t>DET-TRONICS APPLY</t>
  </si>
  <si>
    <t>RoHS</t>
  </si>
  <si>
    <t>PHOTOS</t>
  </si>
  <si>
    <t>SITE SURVEY</t>
  </si>
  <si>
    <t>MA - TRINOVA NORTHEAST</t>
  </si>
  <si>
    <t>MA</t>
  </si>
  <si>
    <t>Massachusetts</t>
  </si>
  <si>
    <t>TRINOVA NORTHEAST</t>
  </si>
  <si>
    <t>VERNON GROSS</t>
  </si>
  <si>
    <t>Integrator</t>
  </si>
  <si>
    <t>No</t>
  </si>
  <si>
    <t>Conventional</t>
  </si>
  <si>
    <t>REJECT</t>
  </si>
  <si>
    <t>BEABOUT COMPANY INC</t>
  </si>
  <si>
    <t>Hardware / S1</t>
  </si>
  <si>
    <t>Accessories</t>
  </si>
  <si>
    <t>3S - Non-Comm SG</t>
  </si>
  <si>
    <t>KEITH RIGGS</t>
  </si>
  <si>
    <t>Non-Commissionable</t>
  </si>
  <si>
    <t>Commissioned Rep</t>
  </si>
  <si>
    <t>Hangar Commercial</t>
  </si>
  <si>
    <t>AUT</t>
  </si>
  <si>
    <t xml:space="preserve">Algeria </t>
  </si>
  <si>
    <t>PRE-AGREED</t>
  </si>
  <si>
    <t>REACH</t>
  </si>
  <si>
    <t>FACTORY ACCEPTANCE</t>
  </si>
  <si>
    <t>HAZARD ANALYSIS</t>
  </si>
  <si>
    <t>RI - TRINOVA NORTHEAST</t>
  </si>
  <si>
    <t>RI</t>
  </si>
  <si>
    <t>Rhode Island</t>
  </si>
  <si>
    <t>Distributor</t>
  </si>
  <si>
    <t>Not applicable</t>
  </si>
  <si>
    <t>NEED CLARIFICATION</t>
  </si>
  <si>
    <t>GEORGE R PETERS</t>
  </si>
  <si>
    <t>Systems Order / S2</t>
  </si>
  <si>
    <t>Base Business</t>
  </si>
  <si>
    <t>(SELECT COUNTRY)</t>
  </si>
  <si>
    <t>ACE CONTROL - Commissionable SG</t>
  </si>
  <si>
    <t>KIT KIT SIN</t>
  </si>
  <si>
    <t>Direct Customer</t>
  </si>
  <si>
    <t>Hangar Military</t>
  </si>
  <si>
    <t>CBM</t>
  </si>
  <si>
    <t xml:space="preserve">American Samoa </t>
  </si>
  <si>
    <t>NEGOTIATION REQUESTED</t>
  </si>
  <si>
    <t>UN2911</t>
  </si>
  <si>
    <t>ON-SITE VISUAL</t>
  </si>
  <si>
    <t>CUSTOM SOLUTIONS</t>
  </si>
  <si>
    <t>NH - TRINOVA NORTHEAST</t>
  </si>
  <si>
    <t>NH</t>
  </si>
  <si>
    <t>New Hampshire</t>
  </si>
  <si>
    <t>Reseller</t>
  </si>
  <si>
    <t>Competitive Displacement</t>
  </si>
  <si>
    <t>ACE CONTROL - Non-Comm SG</t>
  </si>
  <si>
    <t>EPC/OEM</t>
  </si>
  <si>
    <t>Industrial/Commercial</t>
  </si>
  <si>
    <t>AVC</t>
  </si>
  <si>
    <t xml:space="preserve">Andorra </t>
  </si>
  <si>
    <t>OTHER (FILL BELOW)</t>
  </si>
  <si>
    <t xml:space="preserve">TRINOVA NORTHEAST </t>
  </si>
  <si>
    <t>ME - TRINOVA NORTHEAST</t>
  </si>
  <si>
    <t>ME</t>
  </si>
  <si>
    <t>Maine</t>
  </si>
  <si>
    <t>EPC</t>
  </si>
  <si>
    <t>INDUSTRIAL MEASUREMENT</t>
  </si>
  <si>
    <t>Frame Agreement</t>
  </si>
  <si>
    <t>ADVANTAGE INTERESTS - Non-Comm SG</t>
  </si>
  <si>
    <t>MARK MCCONN</t>
  </si>
  <si>
    <t>LNG</t>
  </si>
  <si>
    <t>AVM</t>
  </si>
  <si>
    <t xml:space="preserve">Angola </t>
  </si>
  <si>
    <t>VT - TRINOVA NORTHEAST</t>
  </si>
  <si>
    <t>VT</t>
  </si>
  <si>
    <t>Vermont</t>
  </si>
  <si>
    <t>End User</t>
  </si>
  <si>
    <t>INDUSTRIAL MEASUREMENT OR PHIVE</t>
  </si>
  <si>
    <t>New Contruction/Expansion</t>
  </si>
  <si>
    <t>ALMEER - Commissionable SG</t>
  </si>
  <si>
    <t>DEEPAK ESHWAR</t>
  </si>
  <si>
    <t>Military (Non-Hangar)</t>
  </si>
  <si>
    <t>IND</t>
  </si>
  <si>
    <t xml:space="preserve">Anguilla </t>
  </si>
  <si>
    <t>CT - TRINOVA NORTHEAST</t>
  </si>
  <si>
    <t>CT</t>
  </si>
  <si>
    <t>Connecticut</t>
  </si>
  <si>
    <t xml:space="preserve">Supplier </t>
  </si>
  <si>
    <t>MASSEY COMPANY</t>
  </si>
  <si>
    <t>Spares</t>
  </si>
  <si>
    <t>ALMEER - Non-Comm SG</t>
  </si>
  <si>
    <t>Mining &amp; Metals</t>
  </si>
  <si>
    <t>MIL</t>
  </si>
  <si>
    <t xml:space="preserve">Antigua &amp; Barbuda </t>
  </si>
  <si>
    <t>NJ - PDIR</t>
  </si>
  <si>
    <t>NJ</t>
  </si>
  <si>
    <t>New Jersey</t>
  </si>
  <si>
    <t>PDIR</t>
  </si>
  <si>
    <t>DCS</t>
  </si>
  <si>
    <t>MURPHY &amp; DICKEY INC</t>
  </si>
  <si>
    <t>Upgrades/Retrofits</t>
  </si>
  <si>
    <t>ANDES FIRE - Commissionable SG</t>
  </si>
  <si>
    <t>YOUHANNA LIGABO</t>
  </si>
  <si>
    <t>Missle</t>
  </si>
  <si>
    <t>MAM</t>
  </si>
  <si>
    <t xml:space="preserve">Argentina </t>
  </si>
  <si>
    <t>MILITARY - PDIR</t>
  </si>
  <si>
    <t>MI</t>
  </si>
  <si>
    <t>Military</t>
  </si>
  <si>
    <t>OPEN - CENTRAL CANADA</t>
  </si>
  <si>
    <t>ANDES FIRE - Non-Comm SG</t>
  </si>
  <si>
    <t>Munitions</t>
  </si>
  <si>
    <t>MIS</t>
  </si>
  <si>
    <t xml:space="preserve">Armenia </t>
  </si>
  <si>
    <t>NY - PDIR</t>
  </si>
  <si>
    <t>NY</t>
  </si>
  <si>
    <t>New York</t>
  </si>
  <si>
    <t>OPEN - EASTERN CANADA</t>
  </si>
  <si>
    <t>AOS ORWELL  - Non-Comm SG</t>
  </si>
  <si>
    <t>PETER HEINZ SMITH</t>
  </si>
  <si>
    <t>Oil &amp; Gas Distribution/Transmission</t>
  </si>
  <si>
    <t>MUN</t>
  </si>
  <si>
    <t xml:space="preserve">Aruba </t>
  </si>
  <si>
    <t>NY - TRINOVA NORTHEAST</t>
  </si>
  <si>
    <t>PCE PACIFIC</t>
  </si>
  <si>
    <t>ARGENTINA - OPEN</t>
  </si>
  <si>
    <t>Oil &amp; Gas Onshore Production &amp; Storage</t>
  </si>
  <si>
    <t>PDI</t>
  </si>
  <si>
    <t xml:space="preserve">Australia </t>
  </si>
  <si>
    <t>PA - SALMEN TECH</t>
  </si>
  <si>
    <t>PA</t>
  </si>
  <si>
    <t>Pennsylvania</t>
  </si>
  <si>
    <t>SALMEN TECH</t>
  </si>
  <si>
    <t>AUJAN INDUSTRIAL - NON COMM</t>
  </si>
  <si>
    <t>ABDULAZIZ ALTAHER</t>
  </si>
  <si>
    <t>Oil &amp; Gas Onshore Refining</t>
  </si>
  <si>
    <t>PRF</t>
  </si>
  <si>
    <t xml:space="preserve">Austria </t>
  </si>
  <si>
    <t>PA - SALMEN TECH OR PDIR</t>
  </si>
  <si>
    <t>SALMEN TECH OR PDIR</t>
  </si>
  <si>
    <t>100075 or 100062</t>
  </si>
  <si>
    <t>PHIVE CONTROLS</t>
  </si>
  <si>
    <t>AUTIN SA - Commissionable SG</t>
  </si>
  <si>
    <t>Offshore Drilling/Production</t>
  </si>
  <si>
    <t>PAP</t>
  </si>
  <si>
    <t xml:space="preserve">Azerbaijan </t>
  </si>
  <si>
    <t>PA - PDIR</t>
  </si>
  <si>
    <t>PLUM COMPANY</t>
  </si>
  <si>
    <t>AUTIN SA - Non-Comm SG</t>
  </si>
  <si>
    <t>Paper</t>
  </si>
  <si>
    <t>PPC</t>
  </si>
  <si>
    <t xml:space="preserve">Bahamas, The </t>
  </si>
  <si>
    <t>DE - PDIR</t>
  </si>
  <si>
    <t>DE</t>
  </si>
  <si>
    <t>Delaware</t>
  </si>
  <si>
    <t>RM CONTROLS INC</t>
  </si>
  <si>
    <t>AVENG MFG - Commissionable SG</t>
  </si>
  <si>
    <t>JUERGEN MOELLMANN</t>
  </si>
  <si>
    <t>Petrochemical</t>
  </si>
  <si>
    <t>POF</t>
  </si>
  <si>
    <t xml:space="preserve">Bahrain </t>
  </si>
  <si>
    <t>DC - SALMEN TECH</t>
  </si>
  <si>
    <t>DC</t>
  </si>
  <si>
    <t>Washington, DC</t>
  </si>
  <si>
    <t>ROCKY MOUNTAIN</t>
  </si>
  <si>
    <t>AVENG MFG - Non-Comm SG</t>
  </si>
  <si>
    <t>Pharma/Chemical/Biological/Medical</t>
  </si>
  <si>
    <t xml:space="preserve">Bangladesh </t>
  </si>
  <si>
    <t>VA - PDIR</t>
  </si>
  <si>
    <t>VA</t>
  </si>
  <si>
    <t>Virginia</t>
  </si>
  <si>
    <t>AW ELECTRONICA - Commissionable SG</t>
  </si>
  <si>
    <t>Power Generation (Non-Nuclear)</t>
  </si>
  <si>
    <t>PNN</t>
  </si>
  <si>
    <t xml:space="preserve">Barbados </t>
  </si>
  <si>
    <t>MD - SALMEN TECH</t>
  </si>
  <si>
    <t>MD</t>
  </si>
  <si>
    <t>Maryland</t>
  </si>
  <si>
    <t>SPARTAN CONTROLS</t>
  </si>
  <si>
    <t>AW ELECTRONICA - Non-Comm SG</t>
  </si>
  <si>
    <t>Power Generation Nuclear</t>
  </si>
  <si>
    <t>PGN</t>
  </si>
  <si>
    <t xml:space="preserve">Belarus </t>
  </si>
  <si>
    <t>WV - SALMEN TECH</t>
  </si>
  <si>
    <t>WV</t>
  </si>
  <si>
    <t>West Virginia</t>
  </si>
  <si>
    <t>TRINOVA</t>
  </si>
  <si>
    <t>BATSNER - Commissionable SG</t>
  </si>
  <si>
    <t>Semiconductor/Computer</t>
  </si>
  <si>
    <t>SCC</t>
  </si>
  <si>
    <t xml:space="preserve">Belgium </t>
  </si>
  <si>
    <t>NC - MASSEY COMPANY</t>
  </si>
  <si>
    <t>NC</t>
  </si>
  <si>
    <t>North Carolina</t>
  </si>
  <si>
    <t>MICHAEL FLETCHER</t>
  </si>
  <si>
    <t>TRINOVA - LOUISIANA</t>
  </si>
  <si>
    <t>BATSNER - Non-Comm SG</t>
  </si>
  <si>
    <t>Turbines (Transmission/Power)</t>
  </si>
  <si>
    <t>TUR</t>
  </si>
  <si>
    <t xml:space="preserve">Belize </t>
  </si>
  <si>
    <t>SC - MASSEY COMPANY</t>
  </si>
  <si>
    <t>SC</t>
  </si>
  <si>
    <t>South Carolina</t>
  </si>
  <si>
    <t>BEABOUT - Commissionable SG</t>
  </si>
  <si>
    <t>GARY CHAVIE</t>
  </si>
  <si>
    <t>Vessel (FPSO, FLNG, FSO, FSU, DS)</t>
  </si>
  <si>
    <t>WAW</t>
  </si>
  <si>
    <t xml:space="preserve">Benin </t>
  </si>
  <si>
    <t>GA - MASSEY COMPANY</t>
  </si>
  <si>
    <t>GA</t>
  </si>
  <si>
    <t>Georgia</t>
  </si>
  <si>
    <t>YUKON FIRE</t>
  </si>
  <si>
    <t>BEABOUT - Non-Comm SG</t>
  </si>
  <si>
    <t>Water &amp; Wastewater</t>
  </si>
  <si>
    <t xml:space="preserve">Bermuda </t>
  </si>
  <si>
    <t>FL - TRINOVA</t>
  </si>
  <si>
    <t>FL</t>
  </si>
  <si>
    <t>Florida</t>
  </si>
  <si>
    <t xml:space="preserve">Bhutan </t>
  </si>
  <si>
    <t>AL - TRINOVA</t>
  </si>
  <si>
    <t>AL</t>
  </si>
  <si>
    <t>Alabama</t>
  </si>
  <si>
    <t xml:space="preserve">Bolivia </t>
  </si>
  <si>
    <t>TN - CONTROL MGMT</t>
  </si>
  <si>
    <t>TN</t>
  </si>
  <si>
    <t>Tennessee</t>
  </si>
  <si>
    <t>CONTROL MGMT</t>
  </si>
  <si>
    <t>CHINA OPEN</t>
  </si>
  <si>
    <t>STANFORD CHENG</t>
  </si>
  <si>
    <t xml:space="preserve">Bosnia &amp; Herzegovina </t>
  </si>
  <si>
    <t>TN - TRINOVA</t>
  </si>
  <si>
    <t>COLE &amp; ASSOCIATES - Commissionable SG</t>
  </si>
  <si>
    <t xml:space="preserve">Botswana </t>
  </si>
  <si>
    <t>MS - TRINOVA</t>
  </si>
  <si>
    <t>MS</t>
  </si>
  <si>
    <t>Mississippi</t>
  </si>
  <si>
    <t>COLE &amp; ASSOCIATES - Non-Comm SG</t>
  </si>
  <si>
    <t xml:space="preserve">Brazil </t>
  </si>
  <si>
    <t>KY - BATSNER</t>
  </si>
  <si>
    <t>KY</t>
  </si>
  <si>
    <t>Kentucky</t>
  </si>
  <si>
    <t>CONSOLIDATED NUCLEAR - NON COMM</t>
  </si>
  <si>
    <t>STEVEN BEERS</t>
  </si>
  <si>
    <t xml:space="preserve">British Virgin Is. </t>
  </si>
  <si>
    <t>OH - BATSNER OR GR PETERS</t>
  </si>
  <si>
    <t>OH</t>
  </si>
  <si>
    <t>Ohio</t>
  </si>
  <si>
    <t>BATSNER OR GR PETERS</t>
  </si>
  <si>
    <t>130329 or 130332</t>
  </si>
  <si>
    <t>CONTROL MANAGEMENT - Comm</t>
  </si>
  <si>
    <t xml:space="preserve">Brunei </t>
  </si>
  <si>
    <t>OH - BATSNER</t>
  </si>
  <si>
    <t>CONTROL MANAGEMENT - Non-Comm</t>
  </si>
  <si>
    <t xml:space="preserve">Bulgaria </t>
  </si>
  <si>
    <t>OH - GEORGE R PETERS</t>
  </si>
  <si>
    <t>CONTRORG KFT - Commissionable SG</t>
  </si>
  <si>
    <t xml:space="preserve">Burkina Faso </t>
  </si>
  <si>
    <t>OH - SALMEN TECH</t>
  </si>
  <si>
    <t>CONTRORG KFT - Non-Comm SG</t>
  </si>
  <si>
    <t xml:space="preserve">Burma </t>
  </si>
  <si>
    <t>IN - BATSNER</t>
  </si>
  <si>
    <t>IN</t>
  </si>
  <si>
    <t>Indiana</t>
  </si>
  <si>
    <t>DETECTALARM - Commissionable SG</t>
  </si>
  <si>
    <t xml:space="preserve">Burundi </t>
  </si>
  <si>
    <t>IN - MURPHY &amp; DICKEY INC</t>
  </si>
  <si>
    <t>DETECTALARM - Non-Comm SG</t>
  </si>
  <si>
    <t xml:space="preserve">Cambodia </t>
  </si>
  <si>
    <t>IN - BATSNER OR MURPHY DICKEY</t>
  </si>
  <si>
    <t>BATSNER OR MURPHY DICKEY</t>
  </si>
  <si>
    <t>130329 or 130336</t>
  </si>
  <si>
    <t>DET-TRONICS FRANCE</t>
  </si>
  <si>
    <t>OLIVIER BENARD</t>
  </si>
  <si>
    <t xml:space="preserve">Cameroon </t>
  </si>
  <si>
    <t>MI - GEORGE R PETERS</t>
  </si>
  <si>
    <t>Michigan</t>
  </si>
  <si>
    <t>DET-TRONICS FRANCE - NC</t>
  </si>
  <si>
    <t>DET-TRONICS OPEN RSM</t>
  </si>
  <si>
    <t xml:space="preserve">Canada </t>
  </si>
  <si>
    <t>MI - PLUM COMPANY</t>
  </si>
  <si>
    <t>DET-TRONICS UK - OPEN RSM</t>
  </si>
  <si>
    <t xml:space="preserve">Cape Verde </t>
  </si>
  <si>
    <t>IA - PLUM COMPANY</t>
  </si>
  <si>
    <t>IA</t>
  </si>
  <si>
    <t>Iowa</t>
  </si>
  <si>
    <t>DOOLEY TACKABERRY - Non-Comm SG</t>
  </si>
  <si>
    <t xml:space="preserve">Cayman Islands </t>
  </si>
  <si>
    <t>IA - PLUM OR MURPHY DICKEY</t>
  </si>
  <si>
    <t>PLUM OR MURPHY DICKEY</t>
  </si>
  <si>
    <t>130338 or 130336</t>
  </si>
  <si>
    <t>DTA - NON-COMM</t>
  </si>
  <si>
    <t xml:space="preserve">Central African Rep. </t>
  </si>
  <si>
    <t>IA - MURPHY &amp; DICKEY INC</t>
  </si>
  <si>
    <t>EA TURBINES 1</t>
  </si>
  <si>
    <t>JOE OBERLE</t>
  </si>
  <si>
    <t xml:space="preserve">Chad </t>
  </si>
  <si>
    <t>WI - PLUM OR MURPHY DICKEY</t>
  </si>
  <si>
    <t>WI</t>
  </si>
  <si>
    <t>Wisconsin</t>
  </si>
  <si>
    <t>EA TURBINES 2</t>
  </si>
  <si>
    <t>MATTHEW CUTLER</t>
  </si>
  <si>
    <t xml:space="preserve">Chile </t>
  </si>
  <si>
    <t>WI - MURPHY &amp; DICKEY INC</t>
  </si>
  <si>
    <t>EMO AYVAZ - Non-Comm SG</t>
  </si>
  <si>
    <t xml:space="preserve">China </t>
  </si>
  <si>
    <t>WI - PLUM COMPANY</t>
  </si>
  <si>
    <t>ENERGYPETROL - Commissionable SG</t>
  </si>
  <si>
    <t xml:space="preserve">Colombia </t>
  </si>
  <si>
    <t>MN - PLUM COMPANY</t>
  </si>
  <si>
    <t>MN</t>
  </si>
  <si>
    <t>Minnesota</t>
  </si>
  <si>
    <t>ENERGYPETROL - Non-Comm SG</t>
  </si>
  <si>
    <t xml:space="preserve">Comoros </t>
  </si>
  <si>
    <t>SD - PLUM COMPANY</t>
  </si>
  <si>
    <t>SD</t>
  </si>
  <si>
    <t>South Dakota</t>
  </si>
  <si>
    <t>EXCEL TECH - Commissionable SG</t>
  </si>
  <si>
    <t>CLARENCE PECK</t>
  </si>
  <si>
    <t xml:space="preserve">Congo, Dem. Rep. </t>
  </si>
  <si>
    <t>SD - PLUM OR BEABOUT</t>
  </si>
  <si>
    <t>PLUM OR BEABOUT</t>
  </si>
  <si>
    <t>130338 or 131622</t>
  </si>
  <si>
    <t>KEITH RIGGS or GARY CHAVIE</t>
  </si>
  <si>
    <t>EXCEL TECH - Non-Comm SG</t>
  </si>
  <si>
    <t xml:space="preserve">Congo, Repub. of the </t>
  </si>
  <si>
    <t>SD - BEABOUT COMPANY INC</t>
  </si>
  <si>
    <t>FAST GROUP LTD - Commissionable SG</t>
  </si>
  <si>
    <t xml:space="preserve">Cook Islands </t>
  </si>
  <si>
    <t>ND - PLUM COMPANY</t>
  </si>
  <si>
    <t>ND</t>
  </si>
  <si>
    <t>North Dakota</t>
  </si>
  <si>
    <t>FAST GROUP LTD - Non-Comm SG</t>
  </si>
  <si>
    <t xml:space="preserve">Costa Rica </t>
  </si>
  <si>
    <t>ND - PLUM OR BEABOUT</t>
  </si>
  <si>
    <t>FENWAL HOUSE ACCOUNT</t>
  </si>
  <si>
    <t xml:space="preserve">Cote d'Ivoire </t>
  </si>
  <si>
    <t>ND - BEABOUT COMPANY INC</t>
  </si>
  <si>
    <t>FIRE DEFENSE - Non-Comm SG</t>
  </si>
  <si>
    <t xml:space="preserve">Croatia </t>
  </si>
  <si>
    <t>MT - ROCKY MTN OR BEABOUT</t>
  </si>
  <si>
    <t>MT</t>
  </si>
  <si>
    <t>Montana</t>
  </si>
  <si>
    <t>ROCKY MTN OR BEABOUT</t>
  </si>
  <si>
    <t>131565 or 131622</t>
  </si>
  <si>
    <t>FIRE SUPPRESSION</t>
  </si>
  <si>
    <t>ERIC MANN</t>
  </si>
  <si>
    <t xml:space="preserve">Cuba </t>
  </si>
  <si>
    <t>MT - BEABOUT COMPANY INC</t>
  </si>
  <si>
    <t>FIREYE</t>
  </si>
  <si>
    <t xml:space="preserve">Cyprus </t>
  </si>
  <si>
    <t>MT - ROCKY MOUNTAIN</t>
  </si>
  <si>
    <t>FORNEY CORPORATON</t>
  </si>
  <si>
    <t xml:space="preserve">Czech Republic </t>
  </si>
  <si>
    <t>IL - MURPHY &amp; DICKEY INC</t>
  </si>
  <si>
    <t>IL</t>
  </si>
  <si>
    <t>Illinois</t>
  </si>
  <si>
    <t>GE AERO - WILSON FIRE</t>
  </si>
  <si>
    <t>DANIEL LEMIRE</t>
  </si>
  <si>
    <t xml:space="preserve">Denmark </t>
  </si>
  <si>
    <t>IL - INDUSTRIAL MEASUREMENT</t>
  </si>
  <si>
    <t>GEORGE R PETERS - Commissionable SG</t>
  </si>
  <si>
    <t xml:space="preserve">Djibouti </t>
  </si>
  <si>
    <t>IL - INDUST MEASURE OR PHIVE</t>
  </si>
  <si>
    <t>130335 or 132885</t>
  </si>
  <si>
    <t>KEITH RIGGS or STEVEN BEERS</t>
  </si>
  <si>
    <t>GEORGE R PETERS - Non-Comm SG</t>
  </si>
  <si>
    <t xml:space="preserve">Dominica </t>
  </si>
  <si>
    <t>MO - INDUSTRIAL MEASUREMENT</t>
  </si>
  <si>
    <t>MO</t>
  </si>
  <si>
    <t>Missouri</t>
  </si>
  <si>
    <t>GREATER HOUSTON AREA</t>
  </si>
  <si>
    <t xml:space="preserve">Dominican Republic </t>
  </si>
  <si>
    <t>MO - PHIVE CONTROLS</t>
  </si>
  <si>
    <t>DIANA MOGENI</t>
  </si>
  <si>
    <t>HAE DONG - Commissionable SG</t>
  </si>
  <si>
    <t>KANG JINWOOK</t>
  </si>
  <si>
    <t xml:space="preserve">East Timor </t>
  </si>
  <si>
    <t>MO - INDUST MEASURE OR PHIVE</t>
  </si>
  <si>
    <t>HAE DONG - Non-Comm SG</t>
  </si>
  <si>
    <t xml:space="preserve">Ecuador </t>
  </si>
  <si>
    <t>KS - PHIVE CONTROLS</t>
  </si>
  <si>
    <t>KS</t>
  </si>
  <si>
    <t>Kansas</t>
  </si>
  <si>
    <t>HEALEY FIRE PROTECTION - Non-Comm SG</t>
  </si>
  <si>
    <t xml:space="preserve">Egypt </t>
  </si>
  <si>
    <t>NE - PHIVE CONTROLS</t>
  </si>
  <si>
    <t>NE</t>
  </si>
  <si>
    <t>Nebraska</t>
  </si>
  <si>
    <t>HILTON ENGINEERING - Commissionable SG</t>
  </si>
  <si>
    <t xml:space="preserve">El Salvador </t>
  </si>
  <si>
    <t>LA - TRINOVA - LOUISIANA</t>
  </si>
  <si>
    <t>LA</t>
  </si>
  <si>
    <t>Louisiana</t>
  </si>
  <si>
    <t>HILTON ENGINEERING - Non-Comm SG</t>
  </si>
  <si>
    <t xml:space="preserve">Equatorial Guinea </t>
  </si>
  <si>
    <t>AR - TRINOVA</t>
  </si>
  <si>
    <t>AR</t>
  </si>
  <si>
    <t>Arkansas</t>
  </si>
  <si>
    <t>HINO SYSTECH - Commissionable SG</t>
  </si>
  <si>
    <t>DERRICK TAN</t>
  </si>
  <si>
    <t xml:space="preserve">Eritrea </t>
  </si>
  <si>
    <t>OK - PHIVE CONTROLS</t>
  </si>
  <si>
    <t>OK</t>
  </si>
  <si>
    <t>Oklahoma</t>
  </si>
  <si>
    <t>HINO SYSTECH - Non-Comm SG</t>
  </si>
  <si>
    <t xml:space="preserve">Estonia </t>
  </si>
  <si>
    <t xml:space="preserve">PDIR </t>
  </si>
  <si>
    <t>TX - N/A</t>
  </si>
  <si>
    <t>TX</t>
  </si>
  <si>
    <t>Texas</t>
  </si>
  <si>
    <t>N/A</t>
  </si>
  <si>
    <t>TBD</t>
  </si>
  <si>
    <t>HMA GROUP SOUTH AFRICA NON-COMM</t>
  </si>
  <si>
    <t>PATRICK RUTHVEN</t>
  </si>
  <si>
    <t xml:space="preserve">Ethiopia </t>
  </si>
  <si>
    <t>CO - BEABOUT COMPANY INC</t>
  </si>
  <si>
    <t>CO</t>
  </si>
  <si>
    <t>Colorado</t>
  </si>
  <si>
    <t>HMA INSTRUMENTATION - Comm</t>
  </si>
  <si>
    <t xml:space="preserve">Faroe Islands </t>
  </si>
  <si>
    <t>WY - BEABOUT COMPANY INC</t>
  </si>
  <si>
    <t>WY</t>
  </si>
  <si>
    <t>Wyoming</t>
  </si>
  <si>
    <t>HMA INSTRUMENTATION - No-Comm</t>
  </si>
  <si>
    <t xml:space="preserve">Fiji </t>
  </si>
  <si>
    <t>WY - ROCKY MTN OR BEABOUT</t>
  </si>
  <si>
    <t>IEP TECHNOLOGIES - NON COMM</t>
  </si>
  <si>
    <t xml:space="preserve">Finland </t>
  </si>
  <si>
    <t>WY - ROCKY MOUNTAIN</t>
  </si>
  <si>
    <t>INDUSTRIAL MEASURE - Commissionable SG</t>
  </si>
  <si>
    <t xml:space="preserve">France </t>
  </si>
  <si>
    <t>ID - ROCKY MOUNTAIN</t>
  </si>
  <si>
    <t>ID</t>
  </si>
  <si>
    <t>Idaho</t>
  </si>
  <si>
    <t>INDUSTRIAL MEASURE - Non-Comm SG</t>
  </si>
  <si>
    <t xml:space="preserve">French Guiana </t>
  </si>
  <si>
    <t>ID - PCE PACIFIC</t>
  </si>
  <si>
    <t>GARRY PETERSON</t>
  </si>
  <si>
    <t>IP &amp; S - Commissionable SG</t>
  </si>
  <si>
    <t>RICHARD BARRY</t>
  </si>
  <si>
    <t xml:space="preserve">French Polynesia </t>
  </si>
  <si>
    <t>ID - RM CONTROLS INC</t>
  </si>
  <si>
    <t>IP &amp; S - Non-Comm SG</t>
  </si>
  <si>
    <t xml:space="preserve">Gabon </t>
  </si>
  <si>
    <t>UT - ROCKY MOUNTAIN</t>
  </si>
  <si>
    <t>UT</t>
  </si>
  <si>
    <t>Utah</t>
  </si>
  <si>
    <t>KIDDE AERO SPACE</t>
  </si>
  <si>
    <t xml:space="preserve">Gambia, The </t>
  </si>
  <si>
    <t>AZ - RM CONTROLS INC</t>
  </si>
  <si>
    <t>AZ</t>
  </si>
  <si>
    <t>Arizona</t>
  </si>
  <si>
    <t>KIDDE BRAND</t>
  </si>
  <si>
    <t xml:space="preserve">Gaza Strip </t>
  </si>
  <si>
    <t>NM - BEABOUT OR WEST TEXAS &amp; SOUTHERN NM</t>
  </si>
  <si>
    <t>NM</t>
  </si>
  <si>
    <t>New Mexico</t>
  </si>
  <si>
    <t>BEABOUT OR WEST TEXAS &amp; SOUTHERN NM</t>
  </si>
  <si>
    <t>131622 or 132824</t>
  </si>
  <si>
    <t>GARY CHAVIE or STEVEN BEERS</t>
  </si>
  <si>
    <t>KIDDE BRAZIL LTDA</t>
  </si>
  <si>
    <t>ROBERTO NAVARRO</t>
  </si>
  <si>
    <t xml:space="preserve">Georgia </t>
  </si>
  <si>
    <t>NM - BEABOUT COMPANY INC</t>
  </si>
  <si>
    <t>KIDDE DE MEXICO - COMM</t>
  </si>
  <si>
    <t xml:space="preserve">Germany </t>
  </si>
  <si>
    <t>NM - WEST TEXAS &amp; SOUTHERN NM</t>
  </si>
  <si>
    <t>WEST TEXAS &amp; SOUTHERN NM</t>
  </si>
  <si>
    <t>KIDDE DE MEXICO - NON-COMM</t>
  </si>
  <si>
    <t xml:space="preserve">Ghana </t>
  </si>
  <si>
    <t>NV - RM CONTROLS INC</t>
  </si>
  <si>
    <t>NV</t>
  </si>
  <si>
    <t>Nevada</t>
  </si>
  <si>
    <t>KIDDE FIRE TRAINERS</t>
  </si>
  <si>
    <t xml:space="preserve">Gibraltar </t>
  </si>
  <si>
    <t>NV - RM CONTROLS OR ROCKY MTN</t>
  </si>
  <si>
    <t>RM CONTROLS OR ROCKY MTN</t>
  </si>
  <si>
    <t>131572 or 131565</t>
  </si>
  <si>
    <t>KINETICS - Non-Comm SG</t>
  </si>
  <si>
    <t xml:space="preserve">Greece </t>
  </si>
  <si>
    <t>NV - ROCKY MOUNTAIN</t>
  </si>
  <si>
    <t>KODA-OPTIM - Commissionable SG</t>
  </si>
  <si>
    <t>BAARD HOLTH</t>
  </si>
  <si>
    <t xml:space="preserve">Greenland </t>
  </si>
  <si>
    <t>CA - RM CONTROLS INC</t>
  </si>
  <si>
    <t>CA</t>
  </si>
  <si>
    <t>California</t>
  </si>
  <si>
    <t>KODA-OPTIM - Non-Comm SG</t>
  </si>
  <si>
    <t xml:space="preserve">Grenada </t>
  </si>
  <si>
    <t>MILITARY - RM CONTROLS INC</t>
  </si>
  <si>
    <t>LYONDELLBASELL EQUISTAR</t>
  </si>
  <si>
    <t xml:space="preserve">Guadeloupe </t>
  </si>
  <si>
    <t>HI - RM CONTROLS INC</t>
  </si>
  <si>
    <t>HI</t>
  </si>
  <si>
    <t>Hawaii</t>
  </si>
  <si>
    <t>MASSEY COMPANY  - Commissionable SG</t>
  </si>
  <si>
    <t xml:space="preserve">Guam </t>
  </si>
  <si>
    <t>GU - RM CONTROLS INC</t>
  </si>
  <si>
    <t>GU</t>
  </si>
  <si>
    <t>Guam</t>
  </si>
  <si>
    <t>MASSEY COMPANY - Non-Comm SG</t>
  </si>
  <si>
    <t xml:space="preserve">Guatemala </t>
  </si>
  <si>
    <t>OR - PCE PACIFIC</t>
  </si>
  <si>
    <t>OR</t>
  </si>
  <si>
    <t>Oregon</t>
  </si>
  <si>
    <t>MURPHY &amp; DICKEY - Commissionable SG</t>
  </si>
  <si>
    <t xml:space="preserve">Guernsey </t>
  </si>
  <si>
    <t>WA - PCE PACIFIC</t>
  </si>
  <si>
    <t>WA</t>
  </si>
  <si>
    <t>Washington</t>
  </si>
  <si>
    <t>MURPHY &amp; DICKEY - Non-Comm SG</t>
  </si>
  <si>
    <t xml:space="preserve">Guinea </t>
  </si>
  <si>
    <t>AK - YUKON FIRE</t>
  </si>
  <si>
    <t>AK</t>
  </si>
  <si>
    <t>Alaska</t>
  </si>
  <si>
    <t>MUSTAFA SULTAN SCIENCE &amp; INDUSTRY CO LLC</t>
  </si>
  <si>
    <t xml:space="preserve">Guinea-Bissau </t>
  </si>
  <si>
    <t>NL - OPEN - EASTERN CANADA</t>
  </si>
  <si>
    <t>NL</t>
  </si>
  <si>
    <t>Newfoundland &amp; Labrador</t>
  </si>
  <si>
    <t>NORDIC CIS</t>
  </si>
  <si>
    <t xml:space="preserve">Guyana </t>
  </si>
  <si>
    <t>NS - OPEN - EASTERN CANADA</t>
  </si>
  <si>
    <t>NS</t>
  </si>
  <si>
    <t>Nova Scotia</t>
  </si>
  <si>
    <t>NORDICS CIS</t>
  </si>
  <si>
    <t xml:space="preserve">Haiti </t>
  </si>
  <si>
    <t>PE - OPEN - EASTERN CANADA</t>
  </si>
  <si>
    <t>PE</t>
  </si>
  <si>
    <t>Prince Edward Island</t>
  </si>
  <si>
    <t>NORTHEAST TEXAS</t>
  </si>
  <si>
    <t xml:space="preserve">Honduras </t>
  </si>
  <si>
    <t>NB - OPEN - EASTERN CANADA</t>
  </si>
  <si>
    <t>NB</t>
  </si>
  <si>
    <t>New Brunswick</t>
  </si>
  <si>
    <t>NORTHWEST TEXAS</t>
  </si>
  <si>
    <t xml:space="preserve">Hong Kong </t>
  </si>
  <si>
    <t>QC - OPEN - EASTERN CANADA</t>
  </si>
  <si>
    <t>QC</t>
  </si>
  <si>
    <t>Quebec</t>
  </si>
  <si>
    <t>OPEN - ISRAEL</t>
  </si>
  <si>
    <t xml:space="preserve">Hungary </t>
  </si>
  <si>
    <t>ON - OPEN - CENTRAL CANADA</t>
  </si>
  <si>
    <t>ON</t>
  </si>
  <si>
    <t>Ontario</t>
  </si>
  <si>
    <t>OPEN - NIGERIA</t>
  </si>
  <si>
    <t xml:space="preserve">Iceland </t>
  </si>
  <si>
    <t>MB - OPEN - CENTRAL CANADA</t>
  </si>
  <si>
    <t>MB</t>
  </si>
  <si>
    <t>Manitoba</t>
  </si>
  <si>
    <t>OPEN BRAZIL #2</t>
  </si>
  <si>
    <t xml:space="preserve">India </t>
  </si>
  <si>
    <t>SK - SPARTAN CONTROLS</t>
  </si>
  <si>
    <t>SK</t>
  </si>
  <si>
    <t>Saskatchewan</t>
  </si>
  <si>
    <t>OPEN CENTRAL CANADA</t>
  </si>
  <si>
    <t xml:space="preserve">Indonesia </t>
  </si>
  <si>
    <t>AB - SPARTAN CONTROLS</t>
  </si>
  <si>
    <t>AB</t>
  </si>
  <si>
    <t>Alberta</t>
  </si>
  <si>
    <t>OPEN CHERIAN THARAKAN</t>
  </si>
  <si>
    <t>CHERIAN THARAKAN</t>
  </si>
  <si>
    <t xml:space="preserve">Iran </t>
  </si>
  <si>
    <t>BC - SPARTAN CONTROLS</t>
  </si>
  <si>
    <t>BC</t>
  </si>
  <si>
    <t>British Columbia</t>
  </si>
  <si>
    <t>OPEN CLARANCE PECK</t>
  </si>
  <si>
    <t xml:space="preserve">Iraq </t>
  </si>
  <si>
    <t>AB/NT/NU - SPARTAN CONTROLS</t>
  </si>
  <si>
    <t>Canada</t>
  </si>
  <si>
    <t>OPEN DEEPAK EASHWAR</t>
  </si>
  <si>
    <t xml:space="preserve">Ireland </t>
  </si>
  <si>
    <t>YT - SPARTAN CONTROLS</t>
  </si>
  <si>
    <t>YT</t>
  </si>
  <si>
    <t>Yukon Territories</t>
  </si>
  <si>
    <t>OPEN DERRICK TAN</t>
  </si>
  <si>
    <t xml:space="preserve">Isle of Man </t>
  </si>
  <si>
    <t>OPEN EASTERN CANADA</t>
  </si>
  <si>
    <t xml:space="preserve">Israel </t>
  </si>
  <si>
    <t>OPEN MARK WONG</t>
  </si>
  <si>
    <t>MARK WONG</t>
  </si>
  <si>
    <t xml:space="preserve">Italy </t>
  </si>
  <si>
    <t>OPEN MEXICO</t>
  </si>
  <si>
    <t xml:space="preserve">Jamaica </t>
  </si>
  <si>
    <t xml:space="preserve">Japan </t>
  </si>
  <si>
    <t>OPEN REGION 008</t>
  </si>
  <si>
    <t xml:space="preserve">Jersey </t>
  </si>
  <si>
    <t>OPEN REGION 009</t>
  </si>
  <si>
    <t xml:space="preserve">Jordan </t>
  </si>
  <si>
    <t>OPEN REGION 040</t>
  </si>
  <si>
    <t xml:space="preserve">Kazakhstan </t>
  </si>
  <si>
    <t>OPEN REGION 041</t>
  </si>
  <si>
    <t xml:space="preserve">Kenya </t>
  </si>
  <si>
    <t>OPEN REGION 042</t>
  </si>
  <si>
    <t>EMIR CAUSVIC</t>
  </si>
  <si>
    <t xml:space="preserve">Kiribati </t>
  </si>
  <si>
    <t>OPEN REGION 043</t>
  </si>
  <si>
    <t xml:space="preserve">Korea, North </t>
  </si>
  <si>
    <t>OPEN REGION 050</t>
  </si>
  <si>
    <t xml:space="preserve">Korea, South </t>
  </si>
  <si>
    <t>OPEN REGION 060</t>
  </si>
  <si>
    <t xml:space="preserve">Kuwait </t>
  </si>
  <si>
    <t>OPEN REGION 122</t>
  </si>
  <si>
    <t xml:space="preserve">Kyrgyzstan </t>
  </si>
  <si>
    <t>OPEN REGION 124</t>
  </si>
  <si>
    <t>GEIR SOLEM</t>
  </si>
  <si>
    <t xml:space="preserve">Laos </t>
  </si>
  <si>
    <t>OPEN REGION 126</t>
  </si>
  <si>
    <t xml:space="preserve">Latvia </t>
  </si>
  <si>
    <t>OPEN REGION 131</t>
  </si>
  <si>
    <t xml:space="preserve">Lebanon </t>
  </si>
  <si>
    <t>OPEN REGION 143</t>
  </si>
  <si>
    <t>ARIES DU</t>
  </si>
  <si>
    <t xml:space="preserve">Lesotho </t>
  </si>
  <si>
    <t>OPEN REGION 144</t>
  </si>
  <si>
    <t xml:space="preserve">Liberia </t>
  </si>
  <si>
    <t>OPEN REGION 210</t>
  </si>
  <si>
    <t xml:space="preserve">Libya </t>
  </si>
  <si>
    <t>OPEN REGION 214</t>
  </si>
  <si>
    <t xml:space="preserve">Liechtenstein </t>
  </si>
  <si>
    <t>OPEN REGION 3</t>
  </si>
  <si>
    <t xml:space="preserve">Lithuania </t>
  </si>
  <si>
    <t>OPEN REGION 47 UK</t>
  </si>
  <si>
    <t xml:space="preserve">Luxembourg </t>
  </si>
  <si>
    <t>OPEN REGION 5</t>
  </si>
  <si>
    <t xml:space="preserve">Macau </t>
  </si>
  <si>
    <t>OPEN RICCARDO ORSANIGO</t>
  </si>
  <si>
    <t>RICCARDO ORSANIGO</t>
  </si>
  <si>
    <t xml:space="preserve">Macedonia </t>
  </si>
  <si>
    <t>OPEN ROBERTO NAVARRO</t>
  </si>
  <si>
    <t xml:space="preserve">Madagascar </t>
  </si>
  <si>
    <t>OPEN SHAHEEN VEETTIL</t>
  </si>
  <si>
    <t>SHAHEEN VEETTIL</t>
  </si>
  <si>
    <t xml:space="preserve">Malawi </t>
  </si>
  <si>
    <t>OPEN SWITZERLAND</t>
  </si>
  <si>
    <t>MARKUS WERNER</t>
  </si>
  <si>
    <t xml:space="preserve">Malaysia </t>
  </si>
  <si>
    <t>OPEN VINOD</t>
  </si>
  <si>
    <t>VINOD GUPTA</t>
  </si>
  <si>
    <t xml:space="preserve">Maldives </t>
  </si>
  <si>
    <t xml:space="preserve">Mali </t>
  </si>
  <si>
    <t>PDIR - Commissionable SG</t>
  </si>
  <si>
    <t xml:space="preserve">Malta </t>
  </si>
  <si>
    <t>PDIR - Non-Comm SG</t>
  </si>
  <si>
    <t xml:space="preserve">Marshall Islands </t>
  </si>
  <si>
    <t>PHIVE CONTROLS - Commissionable SG</t>
  </si>
  <si>
    <t xml:space="preserve">Martinique </t>
  </si>
  <si>
    <t>PHIVE CONTROLS - Non-Comm SG</t>
  </si>
  <si>
    <t xml:space="preserve">Mauritania </t>
  </si>
  <si>
    <t>PLUM COMPANY - Commissionable SG</t>
  </si>
  <si>
    <t xml:space="preserve">Mauritius </t>
  </si>
  <si>
    <t>PLUM COMPANY - Non-Comm SG</t>
  </si>
  <si>
    <t xml:space="preserve">Mayotte </t>
  </si>
  <si>
    <t>PRUDENT - Commissionable SG</t>
  </si>
  <si>
    <t xml:space="preserve">Mexico </t>
  </si>
  <si>
    <t>PRUDENT - Non-Comm SG</t>
  </si>
  <si>
    <t xml:space="preserve">Micronesia, Fed. St. </t>
  </si>
  <si>
    <t>PYROTECH INTERNATIONAL</t>
  </si>
  <si>
    <t xml:space="preserve">Moldova </t>
  </si>
  <si>
    <t>RESPUR INTERNATIONAL - Commissionable SG</t>
  </si>
  <si>
    <t xml:space="preserve">Monaco </t>
  </si>
  <si>
    <t>RESPUR INTERNATIONAL - No Comm</t>
  </si>
  <si>
    <t xml:space="preserve">Mongolia </t>
  </si>
  <si>
    <t>RM CONTROLS - Commissionable SG</t>
  </si>
  <si>
    <t xml:space="preserve">Montserrat </t>
  </si>
  <si>
    <t>RM CONTROLS - Non-Comm SG</t>
  </si>
  <si>
    <t xml:space="preserve">Morocco </t>
  </si>
  <si>
    <t>ROCKY MOUNTAIN - Commissionable SG</t>
  </si>
  <si>
    <t xml:space="preserve">Mozambique </t>
  </si>
  <si>
    <t>ROCKY MOUNTAIN - Non-Comm SG</t>
  </si>
  <si>
    <t xml:space="preserve">Namibia </t>
  </si>
  <si>
    <t>ROLLS ROYCE</t>
  </si>
  <si>
    <t xml:space="preserve">Nauru </t>
  </si>
  <si>
    <t xml:space="preserve">SALMEN TECH </t>
  </si>
  <si>
    <t>SAFE-TRONICS - Commissionable SG</t>
  </si>
  <si>
    <t>RAMACHANDRAN KB</t>
  </si>
  <si>
    <t xml:space="preserve">Nepal </t>
  </si>
  <si>
    <t>SAFE-TRONICS - Non-Comm SG</t>
  </si>
  <si>
    <t xml:space="preserve">Netherlands </t>
  </si>
  <si>
    <t>SAFETY CONTROLS</t>
  </si>
  <si>
    <t xml:space="preserve">Netherlands Antilles </t>
  </si>
  <si>
    <t>SALMEN TECH - Commissionable SG</t>
  </si>
  <si>
    <t xml:space="preserve">New Caledonia </t>
  </si>
  <si>
    <t>SALMEN TECH - Non-Comm SG</t>
  </si>
  <si>
    <t xml:space="preserve">New Zealand </t>
  </si>
  <si>
    <t>SAYCO - Commissionable SG</t>
  </si>
  <si>
    <t xml:space="preserve">Nicaragua </t>
  </si>
  <si>
    <t>SAYCO - Non-Comm SG</t>
  </si>
  <si>
    <t xml:space="preserve">Niger </t>
  </si>
  <si>
    <t>SCOTLAND</t>
  </si>
  <si>
    <t xml:space="preserve">Nigeria </t>
  </si>
  <si>
    <t>SIA FIRMUSAL - Non-Comm SG</t>
  </si>
  <si>
    <t xml:space="preserve">N. Mariana Islands </t>
  </si>
  <si>
    <t>SIEMENS ENERGY</t>
  </si>
  <si>
    <t xml:space="preserve">Norway </t>
  </si>
  <si>
    <t>SIEMSA - Commissionable SG</t>
  </si>
  <si>
    <t xml:space="preserve">Oman </t>
  </si>
  <si>
    <t>SIEMSA - No comm</t>
  </si>
  <si>
    <t xml:space="preserve">Pakistan </t>
  </si>
  <si>
    <t>SIL TECHNOLOGY - Commissionable SG</t>
  </si>
  <si>
    <t xml:space="preserve">Palau </t>
  </si>
  <si>
    <t>SIL TECHNOLOGY - Non-Comm SG</t>
  </si>
  <si>
    <t xml:space="preserve">Panama </t>
  </si>
  <si>
    <t>SOLAR TURBINES</t>
  </si>
  <si>
    <t xml:space="preserve">Papua New Guinea </t>
  </si>
  <si>
    <t>SOLAR TURBINES(SAN DIEGO)</t>
  </si>
  <si>
    <t xml:space="preserve">Paraguay </t>
  </si>
  <si>
    <t>SOUTH TEXAS AND HOUSTON</t>
  </si>
  <si>
    <t xml:space="preserve">Peru </t>
  </si>
  <si>
    <t>SPARTAN CONTROLS - Non-Comm SG</t>
  </si>
  <si>
    <t xml:space="preserve">Philippines </t>
  </si>
  <si>
    <t xml:space="preserve">SALMEN TECH  OR PDIR </t>
  </si>
  <si>
    <t xml:space="preserve">SALMEN TECH  or PDIR </t>
  </si>
  <si>
    <t>100076 or 100063</t>
  </si>
  <si>
    <t>SPETZPOZHENGINEERING</t>
  </si>
  <si>
    <t xml:space="preserve">Poland </t>
  </si>
  <si>
    <t>SUMMIT CONTROL - Non-Comm SG</t>
  </si>
  <si>
    <t xml:space="preserve">Portugal </t>
  </si>
  <si>
    <t>TARGET ENG - Commissionable SG</t>
  </si>
  <si>
    <t xml:space="preserve">Puerto Rico </t>
  </si>
  <si>
    <t>TARGET ENG - No Com</t>
  </si>
  <si>
    <t xml:space="preserve">Qatar </t>
  </si>
  <si>
    <t>TELECTRON - Commissionable SG</t>
  </si>
  <si>
    <t xml:space="preserve">Reunion </t>
  </si>
  <si>
    <t>TELECTRON - Non-Comm SG</t>
  </si>
  <si>
    <t xml:space="preserve">Romania </t>
  </si>
  <si>
    <t>TRINOVA - Commissionable SG</t>
  </si>
  <si>
    <t xml:space="preserve">Russia </t>
  </si>
  <si>
    <t>TRINOVA - Non-Comm SG</t>
  </si>
  <si>
    <t xml:space="preserve">Rwanda </t>
  </si>
  <si>
    <t>TRINOVA LOUISIANA - Commissionable SG</t>
  </si>
  <si>
    <t xml:space="preserve">Saint Helena </t>
  </si>
  <si>
    <t>TRINOVA LOUISIANA - Non-Comm SG</t>
  </si>
  <si>
    <t xml:space="preserve">Saint Kitts &amp; Nevis </t>
  </si>
  <si>
    <t>TRINOVA NORTHEAST - Commissionable SG</t>
  </si>
  <si>
    <t xml:space="preserve">Saint Lucia </t>
  </si>
  <si>
    <t>TRINOVA NORTHEAST - Non-Comm SG</t>
  </si>
  <si>
    <t xml:space="preserve">St Pierre &amp; Miquelon </t>
  </si>
  <si>
    <t>TRI-SYSTEMS SAFETY - Commissionable SG</t>
  </si>
  <si>
    <t xml:space="preserve">Saint Vincent and the Grenadines </t>
  </si>
  <si>
    <t>TRI-SYSTEMS SAFETY - Non-Comm SG</t>
  </si>
  <si>
    <t xml:space="preserve">Samoa </t>
  </si>
  <si>
    <t>UK EPC</t>
  </si>
  <si>
    <t xml:space="preserve">San Marino </t>
  </si>
  <si>
    <t>UTCFS HOUSE ACCOUNT</t>
  </si>
  <si>
    <t xml:space="preserve">Sao Tome &amp; Principe </t>
  </si>
  <si>
    <t>VAPOR SYSTEMS TECHNOLOGY</t>
  </si>
  <si>
    <t xml:space="preserve">Saudi Arabia </t>
  </si>
  <si>
    <t>VECTOR INFO TECH VIETNAM - COMM</t>
  </si>
  <si>
    <t xml:space="preserve">Senegal </t>
  </si>
  <si>
    <t>VECTOR INFO TECH VIETNAM - NON-COMM</t>
  </si>
  <si>
    <t xml:space="preserve">Serbia </t>
  </si>
  <si>
    <t>WELDRITE (KEVTA FIRE)</t>
  </si>
  <si>
    <t xml:space="preserve">Seychelles </t>
  </si>
  <si>
    <t>WESTERN GREATER HOUSTON - NON COMM</t>
  </si>
  <si>
    <t>ERICK LARSON</t>
  </si>
  <si>
    <t xml:space="preserve">Sierra Leone </t>
  </si>
  <si>
    <t>WIFGASINDO - Non-Comm SG</t>
  </si>
  <si>
    <t xml:space="preserve">Singapore </t>
  </si>
  <si>
    <t>WIFGASINDO DINAMIKA - Commissionable SG</t>
  </si>
  <si>
    <t xml:space="preserve">Slovakia </t>
  </si>
  <si>
    <t>YASHYL DUNYA - Non-Comm SG</t>
  </si>
  <si>
    <t xml:space="preserve">Slovenia </t>
  </si>
  <si>
    <t>YUKON - NON COMMISSIONABLE</t>
  </si>
  <si>
    <t xml:space="preserve">Solomon Islands </t>
  </si>
  <si>
    <t>YUKON FIRE - Commissionable SG</t>
  </si>
  <si>
    <t xml:space="preserve">Somalia </t>
  </si>
  <si>
    <t>ZAINAL DAUD - Commissionable SG</t>
  </si>
  <si>
    <t xml:space="preserve">South Africa </t>
  </si>
  <si>
    <t>ZAINAL DAUD - Non-Comm SG</t>
  </si>
  <si>
    <t xml:space="preserve">Spain </t>
  </si>
  <si>
    <t>ZE-TRONICS - Non-Comm SG</t>
  </si>
  <si>
    <t xml:space="preserve">Sri Lanka </t>
  </si>
  <si>
    <t xml:space="preserve">Sudan </t>
  </si>
  <si>
    <t xml:space="preserve">Suriname </t>
  </si>
  <si>
    <t xml:space="preserve">Swaziland </t>
  </si>
  <si>
    <t xml:space="preserve">Sweden </t>
  </si>
  <si>
    <t>PDIR - Non-commissionable</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</si>
  <si>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</si>
  <si>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</si>
  <si>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</si>
  <si>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</si>
  <si>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</si>
  <si>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</si>
  <si>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</si>
  <si>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</si>
  <si>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</si>
  <si>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</si>
  <si>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</si>
  <si>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</si>
  <si>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</si>
  <si>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</si>
  <si>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</si>
  <si>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</si>
  <si>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</si>
  <si>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</si>
  <si>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Uruguay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</si>
  <si>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</si>
  <si>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</si>
  <si>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</si>
  <si>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</si>
  <si>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</si>
  <si>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</si>
  <si>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</si>
  <si>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</si>
  <si>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</si>
  <si>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</si>
  <si>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</si>
  <si>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 xml:space="preserve">MASSEY COMPANY  </t>
  </si>
  <si>
    <t xml:space="preserve">MASSEY COMPANY </t>
  </si>
  <si>
    <t xml:space="preserve">TRINOVA </t>
  </si>
  <si>
    <t>CONTROL MGMT  Non-commissionable</t>
  </si>
  <si>
    <t xml:space="preserve">BATSNER </t>
  </si>
  <si>
    <t xml:space="preserve">BATSNER  OR GEORGE R PETERS </t>
  </si>
  <si>
    <t xml:space="preserve">BATSNER  or GEORGE R PETERS </t>
  </si>
  <si>
    <t>130330 or 130333</t>
  </si>
  <si>
    <t xml:space="preserve">GEORGE R PETERS </t>
  </si>
  <si>
    <t xml:space="preserve">MURPHY &amp; DICKEY </t>
  </si>
  <si>
    <t xml:space="preserve">BATSNER  OR MURPHY &amp; DICKEY </t>
  </si>
  <si>
    <t>130330 OR 130337</t>
  </si>
  <si>
    <t xml:space="preserve">PLUM COMPANY </t>
  </si>
  <si>
    <t xml:space="preserve">PLUM COMPANY  OR MURPHY DICKEY </t>
  </si>
  <si>
    <t xml:space="preserve">PLUM COMPANY  or MURPHY &amp; DICKEY </t>
  </si>
  <si>
    <t>130339 or 130337</t>
  </si>
  <si>
    <t xml:space="preserve">PLUM COMPANY  OR MURPHY &amp; DICKEY </t>
  </si>
  <si>
    <t xml:space="preserve">PLUM COMPANY  OR BEABOUT </t>
  </si>
  <si>
    <t xml:space="preserve">PLUM COMPANY  or BEABOUT </t>
  </si>
  <si>
    <t>130339 or 131626</t>
  </si>
  <si>
    <t xml:space="preserve">BEABOUT </t>
  </si>
  <si>
    <t xml:space="preserve">ROCKY MOUNTAIN  OR BEABOUT </t>
  </si>
  <si>
    <t xml:space="preserve">ROCKY MOUNTAIN  or BEABOUT </t>
  </si>
  <si>
    <t>131570 or 131626</t>
  </si>
  <si>
    <t xml:space="preserve">ROCKY MOUNTAIN </t>
  </si>
  <si>
    <t xml:space="preserve">INDUSTRIAL MEASURE </t>
  </si>
  <si>
    <t xml:space="preserve">INDUSTRIAL MEASUREMENT OR PHIVE CONTROLS </t>
  </si>
  <si>
    <t xml:space="preserve">INDUSTRIAL MEASURE  or PHIVE CONTROLS </t>
  </si>
  <si>
    <t>130343 or 132884</t>
  </si>
  <si>
    <t xml:space="preserve">PHIVE CONTROLS </t>
  </si>
  <si>
    <t xml:space="preserve">TRINOVA LOUISIANA </t>
  </si>
  <si>
    <t>TX - NORTHWEST TEXAS</t>
  </si>
  <si>
    <t>TX - NORTHEAST TEXAS</t>
  </si>
  <si>
    <t>TX - SOUTH TEXAS AND HOUSTON</t>
  </si>
  <si>
    <t>TX - WEST TEXAS &amp; SOUTHERN NM</t>
  </si>
  <si>
    <t>PCE PACIFIC - Non-Comm</t>
  </si>
  <si>
    <t xml:space="preserve">RM CONTROLS </t>
  </si>
  <si>
    <t>131626 or 132824</t>
  </si>
  <si>
    <t xml:space="preserve">RM CONTROLS  OR ROCKY MOUNTAIN </t>
  </si>
  <si>
    <t xml:space="preserve">RM CONTROLS  or ROCKY MOUNTAIN </t>
  </si>
  <si>
    <t>131613 or 131570</t>
  </si>
  <si>
    <t xml:space="preserve">YUKON FIRE </t>
  </si>
  <si>
    <t>SPARTAN CONTROLS - Non-Comm</t>
  </si>
  <si>
    <t>VI</t>
  </si>
  <si>
    <t>VI -HILTON ENGINEERING</t>
  </si>
  <si>
    <t>Virgin Islands</t>
  </si>
  <si>
    <t>AB/NT/NU</t>
  </si>
  <si>
    <t>Afghanistan</t>
  </si>
  <si>
    <t>AF - OPEN REGION 126</t>
  </si>
  <si>
    <t>AF</t>
  </si>
  <si>
    <t>Russia, Central Asia, &amp; South Caucasus</t>
  </si>
  <si>
    <t>Albania</t>
  </si>
  <si>
    <t>AL - OPEN REGION 044</t>
  </si>
  <si>
    <t>Europe</t>
  </si>
  <si>
    <t>OPEN REGION 044</t>
  </si>
  <si>
    <t>DAVID RIDDLE</t>
  </si>
  <si>
    <t>Algeria</t>
  </si>
  <si>
    <t>DZ - RESPUR INT'L</t>
  </si>
  <si>
    <t>DZ</t>
  </si>
  <si>
    <t>Africa</t>
  </si>
  <si>
    <t>RESPUR INT'L</t>
  </si>
  <si>
    <t>American Samoa</t>
  </si>
  <si>
    <t>AS - OPEN REGION 122</t>
  </si>
  <si>
    <t>AS</t>
  </si>
  <si>
    <t>Western Pacific</t>
  </si>
  <si>
    <t>Andorra</t>
  </si>
  <si>
    <t>AD - OPEN REGION 044</t>
  </si>
  <si>
    <t>AD</t>
  </si>
  <si>
    <t>Angola</t>
  </si>
  <si>
    <t>AO - OPEN REGION 041</t>
  </si>
  <si>
    <t>AO</t>
  </si>
  <si>
    <t>UK CUSTOMER SERVICE</t>
  </si>
  <si>
    <t>Anguilla</t>
  </si>
  <si>
    <t>AI - OPEN REGION 005</t>
  </si>
  <si>
    <t>AI</t>
  </si>
  <si>
    <t>Mexico &amp; Caribbean</t>
  </si>
  <si>
    <t>OPEN REGION 005</t>
  </si>
  <si>
    <t>Antigua and Barbuda</t>
  </si>
  <si>
    <t>AG - OPEN REGION 005</t>
  </si>
  <si>
    <t>AG</t>
  </si>
  <si>
    <t>Argentina</t>
  </si>
  <si>
    <t>AR - ARGENTINA OPEN</t>
  </si>
  <si>
    <t>Central &amp; South America</t>
  </si>
  <si>
    <t>ARGENTINA OPEN</t>
  </si>
  <si>
    <t>Armenia</t>
  </si>
  <si>
    <t>AM - OPEN REGION 050</t>
  </si>
  <si>
    <t>AM</t>
  </si>
  <si>
    <t>Aruba</t>
  </si>
  <si>
    <t>AW - OPEN REGION 005</t>
  </si>
  <si>
    <t>AW</t>
  </si>
  <si>
    <t>Australia</t>
  </si>
  <si>
    <t>AU - HMA INSTRUMENTATION</t>
  </si>
  <si>
    <t>AU</t>
  </si>
  <si>
    <t>Australia &amp; New Zealand</t>
  </si>
  <si>
    <t>HMA INSTRUMENTATION</t>
  </si>
  <si>
    <t xml:space="preserve">HMA INSTRUMENTATION </t>
  </si>
  <si>
    <t>Austria</t>
  </si>
  <si>
    <t>AT - OPEN REGION 043</t>
  </si>
  <si>
    <t>AT</t>
  </si>
  <si>
    <t>Azerbaijan</t>
  </si>
  <si>
    <t>AZ - ZE-TRONICS</t>
  </si>
  <si>
    <t>ZE-TRONICS</t>
  </si>
  <si>
    <t>**MISSING**</t>
  </si>
  <si>
    <t xml:space="preserve">ZE-TRONICS </t>
  </si>
  <si>
    <t>Bahamas</t>
  </si>
  <si>
    <t>BS - OPEN REGION 005</t>
  </si>
  <si>
    <t>BS</t>
  </si>
  <si>
    <t>Bahrain</t>
  </si>
  <si>
    <t>BH - PRUDENT SOLUTIONS</t>
  </si>
  <si>
    <t>BH</t>
  </si>
  <si>
    <t>Middle East</t>
  </si>
  <si>
    <t>PRUDENT SOLUTIONS</t>
  </si>
  <si>
    <t>Bangladesh</t>
  </si>
  <si>
    <t>BD - OPEN REGION 126</t>
  </si>
  <si>
    <t>BD</t>
  </si>
  <si>
    <t>Northern &amp; Southern Asia</t>
  </si>
  <si>
    <t>Barbados</t>
  </si>
  <si>
    <t>BB - OPEN REGION 005</t>
  </si>
  <si>
    <t>BB</t>
  </si>
  <si>
    <t>Belgium</t>
  </si>
  <si>
    <t>BE - DET-TRONICS FRANCE</t>
  </si>
  <si>
    <t>BE</t>
  </si>
  <si>
    <t>Belize</t>
  </si>
  <si>
    <t>BZ - OPEN REGION 214</t>
  </si>
  <si>
    <t>BZ</t>
  </si>
  <si>
    <t>Benin</t>
  </si>
  <si>
    <t>BJ - OPEN REGION 060</t>
  </si>
  <si>
    <t>BJ</t>
  </si>
  <si>
    <t>Bermuda</t>
  </si>
  <si>
    <t>BM - OPEN REGION 005</t>
  </si>
  <si>
    <t>BM</t>
  </si>
  <si>
    <t>Bhutan</t>
  </si>
  <si>
    <t>BT - OPEN REGION 131</t>
  </si>
  <si>
    <t>BT</t>
  </si>
  <si>
    <t>Bolivia</t>
  </si>
  <si>
    <t>BO - SAYCO</t>
  </si>
  <si>
    <t>BO</t>
  </si>
  <si>
    <t>SAYCO</t>
  </si>
  <si>
    <t xml:space="preserve">SAYCO </t>
  </si>
  <si>
    <t>Bosnia and Herz</t>
  </si>
  <si>
    <t>BA - OPEN REGION 050</t>
  </si>
  <si>
    <t>BA</t>
  </si>
  <si>
    <t>Botswana</t>
  </si>
  <si>
    <t>BW - HMA GROUP SOUTH AFRICA NON-COMM</t>
  </si>
  <si>
    <t>BW</t>
  </si>
  <si>
    <t>Bouvet Island</t>
  </si>
  <si>
    <t>BV - See VP of Sales</t>
  </si>
  <si>
    <t>BV</t>
  </si>
  <si>
    <t>See VP of Sales</t>
  </si>
  <si>
    <t>Brazil</t>
  </si>
  <si>
    <t>BR - OPEN BRAZIL #2</t>
  </si>
  <si>
    <t>BR</t>
  </si>
  <si>
    <t>British Indian Ocean Territory</t>
  </si>
  <si>
    <t>IO - OPEN REGION 060</t>
  </si>
  <si>
    <t>IO</t>
  </si>
  <si>
    <t>British Virgin Islands</t>
  </si>
  <si>
    <t>VG - HILTON ENGINEERING</t>
  </si>
  <si>
    <t>VG</t>
  </si>
  <si>
    <t>Brunei</t>
  </si>
  <si>
    <t>BN - ZAINAL H M DAUD</t>
  </si>
  <si>
    <t>BN</t>
  </si>
  <si>
    <t>Southeast Asia</t>
  </si>
  <si>
    <t>ZAINAL H M DAUD</t>
  </si>
  <si>
    <t xml:space="preserve">ZAINAL DAUD </t>
  </si>
  <si>
    <t>Bulgaria</t>
  </si>
  <si>
    <t>BG - OPEN REGION 050</t>
  </si>
  <si>
    <t>BG</t>
  </si>
  <si>
    <t>Burkina Faso</t>
  </si>
  <si>
    <t>BF - OPEN REGION 060</t>
  </si>
  <si>
    <t>BF</t>
  </si>
  <si>
    <t>Burundi</t>
  </si>
  <si>
    <t>BI - OPEN REGION 060</t>
  </si>
  <si>
    <t>BI</t>
  </si>
  <si>
    <t>Cambodia</t>
  </si>
  <si>
    <t>KH - OPEN REGION 122</t>
  </si>
  <si>
    <t>KH</t>
  </si>
  <si>
    <t>Cameroon</t>
  </si>
  <si>
    <t>CM - OPEN REGION 060</t>
  </si>
  <si>
    <t>CM</t>
  </si>
  <si>
    <t>Cape Verde</t>
  </si>
  <si>
    <t>CV - OPEN REGION 060</t>
  </si>
  <si>
    <t>CV</t>
  </si>
  <si>
    <t>Cayman Islands</t>
  </si>
  <si>
    <t>KY - OPEN REGION 005</t>
  </si>
  <si>
    <t>Central African Republic</t>
  </si>
  <si>
    <t>CF - OPEN REGION 060</t>
  </si>
  <si>
    <t>CF</t>
  </si>
  <si>
    <t>Chad</t>
  </si>
  <si>
    <t>TD - OPEN REGION 060</t>
  </si>
  <si>
    <t>TD</t>
  </si>
  <si>
    <t>Chile</t>
  </si>
  <si>
    <t>CL - ANDES FIRE PROTECTION</t>
  </si>
  <si>
    <t>CL</t>
  </si>
  <si>
    <t>ANDES FIRE PROTECTION</t>
  </si>
  <si>
    <t xml:space="preserve">ANDES FIRE </t>
  </si>
  <si>
    <t>China</t>
  </si>
  <si>
    <t>CN - OPEN CHINA</t>
  </si>
  <si>
    <t>CN</t>
  </si>
  <si>
    <t>OPEN CHINA</t>
  </si>
  <si>
    <t>Christmas Island</t>
  </si>
  <si>
    <t>CX - OPEN REGION 122</t>
  </si>
  <si>
    <t>CX</t>
  </si>
  <si>
    <t>Cocos (Keeling) Islands</t>
  </si>
  <si>
    <t>CC - OPEN REGION 122</t>
  </si>
  <si>
    <t>CC</t>
  </si>
  <si>
    <t>Colombia</t>
  </si>
  <si>
    <t>CO - AW ELECTRONICA</t>
  </si>
  <si>
    <t>AW ELECTRONICA</t>
  </si>
  <si>
    <t xml:space="preserve">AW ELECTRONICA </t>
  </si>
  <si>
    <t>Comoros</t>
  </si>
  <si>
    <t>KM - OPEN REGION 060</t>
  </si>
  <si>
    <t>KM</t>
  </si>
  <si>
    <t>Congo, Democratic Republic of the</t>
  </si>
  <si>
    <t>CD - OPEN REGION 060</t>
  </si>
  <si>
    <t>CD</t>
  </si>
  <si>
    <t>Congo, Republic of the</t>
  </si>
  <si>
    <t>CG - OPEN REGION 060</t>
  </si>
  <si>
    <t>CG</t>
  </si>
  <si>
    <t>Cook Islands</t>
  </si>
  <si>
    <t>CK - OPEN REGION 122</t>
  </si>
  <si>
    <t>CK</t>
  </si>
  <si>
    <t>Costa Rica</t>
  </si>
  <si>
    <t>CR - OPEN REGION 214</t>
  </si>
  <si>
    <t>CR</t>
  </si>
  <si>
    <t>Croatia</t>
  </si>
  <si>
    <t>HR - DTA - NON-COMM</t>
  </si>
  <si>
    <t>HR</t>
  </si>
  <si>
    <t>Cuba</t>
  </si>
  <si>
    <t>CU - No Sales</t>
  </si>
  <si>
    <t>CU</t>
  </si>
  <si>
    <t>No Sales</t>
  </si>
  <si>
    <t>NONE</t>
  </si>
  <si>
    <t>Cyprus</t>
  </si>
  <si>
    <t>CY - OPEN REGION 044</t>
  </si>
  <si>
    <t>CY</t>
  </si>
  <si>
    <t>Czech Republic</t>
  </si>
  <si>
    <t>CZ - OPEN REGION 050</t>
  </si>
  <si>
    <t>CZ</t>
  </si>
  <si>
    <t>Denmark</t>
  </si>
  <si>
    <t>DK - NORDICS CIS</t>
  </si>
  <si>
    <t>DK</t>
  </si>
  <si>
    <t>US CUSTOMER SERVICE</t>
  </si>
  <si>
    <t>Djibouti</t>
  </si>
  <si>
    <t>DJ - OPEN REGION 060</t>
  </si>
  <si>
    <t>DJ</t>
  </si>
  <si>
    <t>Dominican Republic</t>
  </si>
  <si>
    <t>DO - HILTON ENGINEERING</t>
  </si>
  <si>
    <t>DO</t>
  </si>
  <si>
    <t>East Timor</t>
  </si>
  <si>
    <t>TL - OPEN REGION 122</t>
  </si>
  <si>
    <t>TL</t>
  </si>
  <si>
    <t>Ecuador</t>
  </si>
  <si>
    <t>EC - ENERGYPETROL</t>
  </si>
  <si>
    <t>EC</t>
  </si>
  <si>
    <t>ENERGYPETROL</t>
  </si>
  <si>
    <t xml:space="preserve">ENERGYPETROL </t>
  </si>
  <si>
    <t>Egypt</t>
  </si>
  <si>
    <t>EG - TARGET ENGINEERING</t>
  </si>
  <si>
    <t>EG</t>
  </si>
  <si>
    <t>TARGET ENGINEERING</t>
  </si>
  <si>
    <t>TARGET ENG - No Comm</t>
  </si>
  <si>
    <t>El Salvador</t>
  </si>
  <si>
    <t>SV - OPEN REGION 214</t>
  </si>
  <si>
    <t>SV</t>
  </si>
  <si>
    <t>Equatorial Guinea</t>
  </si>
  <si>
    <t>GQ - OPEN REGION 060</t>
  </si>
  <si>
    <t>GQ</t>
  </si>
  <si>
    <t>Eritrea</t>
  </si>
  <si>
    <t>ER - OPEN REGION 060</t>
  </si>
  <si>
    <t>ER</t>
  </si>
  <si>
    <t>Estonia</t>
  </si>
  <si>
    <t>EE - NORDICS CIS</t>
  </si>
  <si>
    <t>EE</t>
  </si>
  <si>
    <t>Ethiopia</t>
  </si>
  <si>
    <t>ET - OPEN REGION 060</t>
  </si>
  <si>
    <t>ET</t>
  </si>
  <si>
    <t>Falkland Islands (Islas Malvinas)</t>
  </si>
  <si>
    <t>FK - OPEN REGION 210</t>
  </si>
  <si>
    <t>FK</t>
  </si>
  <si>
    <t>Faroe Islands</t>
  </si>
  <si>
    <t>FO - NORDICS CIS</t>
  </si>
  <si>
    <t>FO</t>
  </si>
  <si>
    <t>Fiji</t>
  </si>
  <si>
    <t>FJ - OPEN REGION 124</t>
  </si>
  <si>
    <t>FJ</t>
  </si>
  <si>
    <t>Finland</t>
  </si>
  <si>
    <t>FI - NORDICS CIS</t>
  </si>
  <si>
    <t>FI</t>
  </si>
  <si>
    <t>France</t>
  </si>
  <si>
    <t>FR - DET-TRONICS FRANCE</t>
  </si>
  <si>
    <t>FR</t>
  </si>
  <si>
    <t>French Guiana</t>
  </si>
  <si>
    <t>GF - OPEN REGION 210</t>
  </si>
  <si>
    <t>GF</t>
  </si>
  <si>
    <t>French Polynesia</t>
  </si>
  <si>
    <t>PF - OPEN REGION 122</t>
  </si>
  <si>
    <t>PF</t>
  </si>
  <si>
    <t>Gabon</t>
  </si>
  <si>
    <t>GA - OPEN REGION 060</t>
  </si>
  <si>
    <t>Gambia</t>
  </si>
  <si>
    <t>GM - OPEN REGION 060</t>
  </si>
  <si>
    <t>GM</t>
  </si>
  <si>
    <t>GE - ZE-TRONICS</t>
  </si>
  <si>
    <t>GE</t>
  </si>
  <si>
    <t>Germany</t>
  </si>
  <si>
    <t>DE - OPEN REGION 043</t>
  </si>
  <si>
    <t>Ghana</t>
  </si>
  <si>
    <t>GH - OPEN REGION 060</t>
  </si>
  <si>
    <t>GH</t>
  </si>
  <si>
    <t>Gibraltar</t>
  </si>
  <si>
    <t>GI - OPEN REGION 044</t>
  </si>
  <si>
    <t>GI</t>
  </si>
  <si>
    <t>Greece</t>
  </si>
  <si>
    <t>GR - OPEN REGION 044</t>
  </si>
  <si>
    <t>GR</t>
  </si>
  <si>
    <t>Greenland</t>
  </si>
  <si>
    <t>GL - NORDICS CIS</t>
  </si>
  <si>
    <t>GL</t>
  </si>
  <si>
    <t>Grenada</t>
  </si>
  <si>
    <t>GD - OPEN REGION 005</t>
  </si>
  <si>
    <t>GD</t>
  </si>
  <si>
    <t>Guadeloupe</t>
  </si>
  <si>
    <t>GP - OPEN REGION 005</t>
  </si>
  <si>
    <t>GP</t>
  </si>
  <si>
    <t>GU - OPEN REGION 122</t>
  </si>
  <si>
    <t>Guatemala</t>
  </si>
  <si>
    <t>GT - OPEN REGION 214</t>
  </si>
  <si>
    <t>GT</t>
  </si>
  <si>
    <t>Guinea</t>
  </si>
  <si>
    <t>GN - OPEN REGION 060</t>
  </si>
  <si>
    <t>GN</t>
  </si>
  <si>
    <t>Guinea-Bissau</t>
  </si>
  <si>
    <t>GW - OPEN REGION 060</t>
  </si>
  <si>
    <t>GW</t>
  </si>
  <si>
    <t>Guyana</t>
  </si>
  <si>
    <t>GY - OPEN REGION 210</t>
  </si>
  <si>
    <t>GY</t>
  </si>
  <si>
    <t>Haiti</t>
  </si>
  <si>
    <t>HT - OPEN REGION 005</t>
  </si>
  <si>
    <t>HT</t>
  </si>
  <si>
    <t>Holy See (Vatican City)</t>
  </si>
  <si>
    <t>VA - OPEN REGION 044</t>
  </si>
  <si>
    <t>Honduras</t>
  </si>
  <si>
    <t>HN - OPEN REGION 214</t>
  </si>
  <si>
    <t>HN</t>
  </si>
  <si>
    <t>Hong Kong</t>
  </si>
  <si>
    <t>HK - OPEN REGION 126</t>
  </si>
  <si>
    <t>HK</t>
  </si>
  <si>
    <t>Hungary</t>
  </si>
  <si>
    <t>HU - CONTRORG KFT</t>
  </si>
  <si>
    <t>HU</t>
  </si>
  <si>
    <t>CONTRORG KFT</t>
  </si>
  <si>
    <t xml:space="preserve">CONTRORG KFT </t>
  </si>
  <si>
    <t>Iceland</t>
  </si>
  <si>
    <t>IS - NORDICS CIS</t>
  </si>
  <si>
    <t>IS</t>
  </si>
  <si>
    <t>India</t>
  </si>
  <si>
    <t>IN - SAFE-TRONICS</t>
  </si>
  <si>
    <t>SAFE-TRONICS</t>
  </si>
  <si>
    <t xml:space="preserve">SAFE-TRONICS </t>
  </si>
  <si>
    <t>Indonesia</t>
  </si>
  <si>
    <t>ID - WIFGASINDO DINAMIKA</t>
  </si>
  <si>
    <t>WIFGASINDO DINAMIKA</t>
  </si>
  <si>
    <t xml:space="preserve">WIFGASINDO </t>
  </si>
  <si>
    <t>Iran</t>
  </si>
  <si>
    <t>IR - No Sales</t>
  </si>
  <si>
    <t>IR</t>
  </si>
  <si>
    <t>Iraq</t>
  </si>
  <si>
    <t>IQ - OPEN CHERIAN THARAKAN</t>
  </si>
  <si>
    <t>IQ</t>
  </si>
  <si>
    <t>Ireland</t>
  </si>
  <si>
    <t>IE - OPEN REGION 47 UK</t>
  </si>
  <si>
    <t>IE</t>
  </si>
  <si>
    <t>Israel</t>
  </si>
  <si>
    <t>IL - ISRAEL OPEN</t>
  </si>
  <si>
    <t>ISRAEL OPEN</t>
  </si>
  <si>
    <t>Italy</t>
  </si>
  <si>
    <t>IT - OPEN REGION 044</t>
  </si>
  <si>
    <t>IT</t>
  </si>
  <si>
    <t>Ivory Coast</t>
  </si>
  <si>
    <t>CI - OPEN REGION 060</t>
  </si>
  <si>
    <t>CI</t>
  </si>
  <si>
    <t>Jamaica</t>
  </si>
  <si>
    <t>JM - OPEN REGION 005</t>
  </si>
  <si>
    <t>JM</t>
  </si>
  <si>
    <t>Japan</t>
  </si>
  <si>
    <t>JP - HINO SYSTECH CORPORATION</t>
  </si>
  <si>
    <t>JP</t>
  </si>
  <si>
    <t>HINO SYSTECH CORPORATION</t>
  </si>
  <si>
    <t xml:space="preserve">HINO SYSTECH </t>
  </si>
  <si>
    <t>Jordan</t>
  </si>
  <si>
    <t>JO - OPEN DEEPAK EASHWAR</t>
  </si>
  <si>
    <t>JO</t>
  </si>
  <si>
    <t>Kazakhstan</t>
  </si>
  <si>
    <t>KZ - FAST GROUP LTD</t>
  </si>
  <si>
    <t>KZ</t>
  </si>
  <si>
    <t>FAST GROUP LTD</t>
  </si>
  <si>
    <t xml:space="preserve">FAST GROUP LTD </t>
  </si>
  <si>
    <t>Kenya</t>
  </si>
  <si>
    <t>KE - OPEN REGION 060</t>
  </si>
  <si>
    <t>KE</t>
  </si>
  <si>
    <t>Kiribati</t>
  </si>
  <si>
    <t>KI - OPEN REGION 122</t>
  </si>
  <si>
    <t>KI</t>
  </si>
  <si>
    <t>Kuwait</t>
  </si>
  <si>
    <t>KW - ALMEER TECHNICAL SVCS</t>
  </si>
  <si>
    <t>KW</t>
  </si>
  <si>
    <t>ALMEER TECHNICAL SVCS</t>
  </si>
  <si>
    <t xml:space="preserve">ALMEER </t>
  </si>
  <si>
    <t>Kyrgyzstan</t>
  </si>
  <si>
    <t>KG - OPEN REGION 050</t>
  </si>
  <si>
    <t>KG</t>
  </si>
  <si>
    <t>Laos</t>
  </si>
  <si>
    <t>LA - OPEN REGION 122</t>
  </si>
  <si>
    <t>Latvia</t>
  </si>
  <si>
    <t>LV - NORDICS CIS</t>
  </si>
  <si>
    <t>LV</t>
  </si>
  <si>
    <t>Lebanon</t>
  </si>
  <si>
    <t>LB - OPEN DEEPAK EASHWAR</t>
  </si>
  <si>
    <t>LB</t>
  </si>
  <si>
    <t>Lesotho</t>
  </si>
  <si>
    <t>LS - HMA GROUP SOUTH AFRICA NON-COMM</t>
  </si>
  <si>
    <t>LS</t>
  </si>
  <si>
    <t>Liberia</t>
  </si>
  <si>
    <t>LR - OPEN REGION 060</t>
  </si>
  <si>
    <t>LR</t>
  </si>
  <si>
    <t>Libya</t>
  </si>
  <si>
    <t>LY - OPEN DEEPAK EASHWAR</t>
  </si>
  <si>
    <t>LY</t>
  </si>
  <si>
    <t>Liechtenstein</t>
  </si>
  <si>
    <t>LI - OPEN REGION 043</t>
  </si>
  <si>
    <t>LI</t>
  </si>
  <si>
    <t>Lithuania</t>
  </si>
  <si>
    <t>LT - NORDICS CIS</t>
  </si>
  <si>
    <t>LT</t>
  </si>
  <si>
    <t>Luxembourg</t>
  </si>
  <si>
    <t>LU - DET-TRONICS FRANCE</t>
  </si>
  <si>
    <t>LU</t>
  </si>
  <si>
    <t>Macedonia</t>
  </si>
  <si>
    <t>MK - OPEN REGION 050</t>
  </si>
  <si>
    <t>MK</t>
  </si>
  <si>
    <t>Madagascar</t>
  </si>
  <si>
    <t>MG - OPEN REGION 060</t>
  </si>
  <si>
    <t>MG</t>
  </si>
  <si>
    <t>Malawi</t>
  </si>
  <si>
    <t>MW - OPEN REGION 060</t>
  </si>
  <si>
    <t>MW</t>
  </si>
  <si>
    <t>Malaysia</t>
  </si>
  <si>
    <t>MY - TRISYSTEMS SAFETY</t>
  </si>
  <si>
    <t>MY</t>
  </si>
  <si>
    <t>TRISYSTEMS SAFETY</t>
  </si>
  <si>
    <t>Maldives</t>
  </si>
  <si>
    <t>MV - OPEN REGION 131</t>
  </si>
  <si>
    <t>MV</t>
  </si>
  <si>
    <t>Mali</t>
  </si>
  <si>
    <t>ML - OPEN REGION 060</t>
  </si>
  <si>
    <t>ML</t>
  </si>
  <si>
    <t>Malta</t>
  </si>
  <si>
    <t>MT - OPEN REGION 044</t>
  </si>
  <si>
    <t>Marshall Islands</t>
  </si>
  <si>
    <t>MH - OPEN REGION 122</t>
  </si>
  <si>
    <t>MH</t>
  </si>
  <si>
    <t>Martinique</t>
  </si>
  <si>
    <t>MQ - OPEN REGION 005</t>
  </si>
  <si>
    <t>MQ</t>
  </si>
  <si>
    <t>Mauritania</t>
  </si>
  <si>
    <t>MR - OPEN REGION 060</t>
  </si>
  <si>
    <t>MR</t>
  </si>
  <si>
    <t>Mauritius</t>
  </si>
  <si>
    <t>MU - OPEN REGION 060</t>
  </si>
  <si>
    <t>MU</t>
  </si>
  <si>
    <t>Mayotte</t>
  </si>
  <si>
    <t>YT - OPEN REGION 122</t>
  </si>
  <si>
    <t>Mexico</t>
  </si>
  <si>
    <t>MX - KIDDE DE MEXICO</t>
  </si>
  <si>
    <t>MX</t>
  </si>
  <si>
    <t>KIDDE DE MEXICO</t>
  </si>
  <si>
    <t xml:space="preserve">KIDDE DE MEXICO </t>
  </si>
  <si>
    <t>Micronesia</t>
  </si>
  <si>
    <t>FM - OPEN REGION 122</t>
  </si>
  <si>
    <t>FM</t>
  </si>
  <si>
    <t>Moldova</t>
  </si>
  <si>
    <t>MD - OPEN REGION 050</t>
  </si>
  <si>
    <t>Monaco</t>
  </si>
  <si>
    <t>MC - DET-TRONICS FRANCE</t>
  </si>
  <si>
    <t>MC</t>
  </si>
  <si>
    <t>Mongolia</t>
  </si>
  <si>
    <t>MN - OPEN REGION 144</t>
  </si>
  <si>
    <t>Montenegro</t>
  </si>
  <si>
    <t>CS - OPEN REGION 050</t>
  </si>
  <si>
    <t>CS</t>
  </si>
  <si>
    <t>Montserrat</t>
  </si>
  <si>
    <t>MS - OPEN REGION 005</t>
  </si>
  <si>
    <t>Morocco</t>
  </si>
  <si>
    <t>MA - RESPUR INT'L</t>
  </si>
  <si>
    <t>Mozambique</t>
  </si>
  <si>
    <t>MZ - HMA GROUP SOUTH AFRICA NON-COMM</t>
  </si>
  <si>
    <t>MZ</t>
  </si>
  <si>
    <t>Myanmar</t>
  </si>
  <si>
    <t>MM - OPEN REGION 122</t>
  </si>
  <si>
    <t>MM</t>
  </si>
  <si>
    <t>Namibia</t>
  </si>
  <si>
    <t>NA - HMA GROUP SOUTH AFRICA NON-COMM</t>
  </si>
  <si>
    <t>NA</t>
  </si>
  <si>
    <t>Nauru</t>
  </si>
  <si>
    <t>NR - OPEN REGION 122</t>
  </si>
  <si>
    <t>NR</t>
  </si>
  <si>
    <t>Nepal</t>
  </si>
  <si>
    <t>NP - OPEN REGION 131</t>
  </si>
  <si>
    <t>NP</t>
  </si>
  <si>
    <t>Netherlands</t>
  </si>
  <si>
    <t>NL - OPEN REGION 043</t>
  </si>
  <si>
    <t>Netherlands Antilles</t>
  </si>
  <si>
    <t>AN - OPEN REGION 005</t>
  </si>
  <si>
    <t>AN</t>
  </si>
  <si>
    <t>New Caledonia</t>
  </si>
  <si>
    <t>NC - OPEN REGION 122</t>
  </si>
  <si>
    <t>New Zealand</t>
  </si>
  <si>
    <t>NZ - HMA INSTRUMENTATION</t>
  </si>
  <si>
    <t>NZ</t>
  </si>
  <si>
    <t>Nicaragua</t>
  </si>
  <si>
    <t>NI - OPEN REGION 214</t>
  </si>
  <si>
    <t>NI</t>
  </si>
  <si>
    <t>Niger</t>
  </si>
  <si>
    <t>NE - OPEN REGION 060</t>
  </si>
  <si>
    <t>Nigeria</t>
  </si>
  <si>
    <t>NG - OPEN - NIGERIA</t>
  </si>
  <si>
    <t>NG</t>
  </si>
  <si>
    <t>Niue</t>
  </si>
  <si>
    <t>NU - OPEN REGION 122</t>
  </si>
  <si>
    <t>NU</t>
  </si>
  <si>
    <t>Norfolk Island</t>
  </si>
  <si>
    <t>NF - OPEN REGION 122</t>
  </si>
  <si>
    <t>NF</t>
  </si>
  <si>
    <t>North Korea</t>
  </si>
  <si>
    <t>KP - OPEN REGION 126</t>
  </si>
  <si>
    <t>KP</t>
  </si>
  <si>
    <t>Northern Mariana Islands</t>
  </si>
  <si>
    <t>MP - OPEN REGION 122</t>
  </si>
  <si>
    <t>MP</t>
  </si>
  <si>
    <t>Norway</t>
  </si>
  <si>
    <t>NO - OPEN REGION 042</t>
  </si>
  <si>
    <t>NO</t>
  </si>
  <si>
    <t>Oman</t>
  </si>
  <si>
    <t>OM - MUSTAFA SULTAN SCIENCE &amp; INDUSTRY CO LLC</t>
  </si>
  <si>
    <t>OM</t>
  </si>
  <si>
    <t>Pakistan</t>
  </si>
  <si>
    <t>PK - EXCEL TECHNOLOGICAL SER</t>
  </si>
  <si>
    <t>PK</t>
  </si>
  <si>
    <t>EXCEL TECHNOLOGICAL SER</t>
  </si>
  <si>
    <t xml:space="preserve">EXCEL TECH </t>
  </si>
  <si>
    <t>Palau</t>
  </si>
  <si>
    <t>PW - OPEN REGION 122</t>
  </si>
  <si>
    <t>PW</t>
  </si>
  <si>
    <t>Panama</t>
  </si>
  <si>
    <t>PA - OPEN REGION 214</t>
  </si>
  <si>
    <t>Papua New Guinea</t>
  </si>
  <si>
    <t>PG - HMA INSTRUMENTATION</t>
  </si>
  <si>
    <t>PG</t>
  </si>
  <si>
    <t>Paraguay</t>
  </si>
  <si>
    <t>PY - OPEN BRAZIL #2</t>
  </si>
  <si>
    <t>PY</t>
  </si>
  <si>
    <t>Peru</t>
  </si>
  <si>
    <t>PE - AUTIN SA</t>
  </si>
  <si>
    <t>AUTIN SA</t>
  </si>
  <si>
    <t xml:space="preserve">AUTIN SA </t>
  </si>
  <si>
    <t>Philippines</t>
  </si>
  <si>
    <t>PH - OPEN DERRICK TAN</t>
  </si>
  <si>
    <t>PH</t>
  </si>
  <si>
    <t>Poland</t>
  </si>
  <si>
    <t>PL - IP &amp; S</t>
  </si>
  <si>
    <t>PL</t>
  </si>
  <si>
    <t>IP &amp; S</t>
  </si>
  <si>
    <t xml:space="preserve">IP &amp; S </t>
  </si>
  <si>
    <t>Portugal</t>
  </si>
  <si>
    <t>PT - SIEMSA CONTROL Y SISTEMAS</t>
  </si>
  <si>
    <t>PT</t>
  </si>
  <si>
    <t>SIEMSA CONTROL Y SISTEMAS</t>
  </si>
  <si>
    <t xml:space="preserve">SIEMSA </t>
  </si>
  <si>
    <t>Qatar</t>
  </si>
  <si>
    <t>QA - PRUDENT SOLUTIONS</t>
  </si>
  <si>
    <t>QA</t>
  </si>
  <si>
    <t xml:space="preserve">PRUDENT </t>
  </si>
  <si>
    <t>Reunion</t>
  </si>
  <si>
    <t>RE - OPEN REGION 060</t>
  </si>
  <si>
    <t>RE</t>
  </si>
  <si>
    <t>Romania</t>
  </si>
  <si>
    <t>RO - OPEN REGION 050</t>
  </si>
  <si>
    <t>RO</t>
  </si>
  <si>
    <t>Russia</t>
  </si>
  <si>
    <t>RU - NORDICS CIS</t>
  </si>
  <si>
    <t>RU</t>
  </si>
  <si>
    <t>Rwanda</t>
  </si>
  <si>
    <t>RW - OPEN REGION 060</t>
  </si>
  <si>
    <t>RW</t>
  </si>
  <si>
    <t>Saint Helena</t>
  </si>
  <si>
    <t>SH - OPEN REGION 060</t>
  </si>
  <si>
    <t>SH</t>
  </si>
  <si>
    <t>Saint Vincent and the Grenadines</t>
  </si>
  <si>
    <t>VC - OPEN REGION 005</t>
  </si>
  <si>
    <t>VC</t>
  </si>
  <si>
    <t>Samoa</t>
  </si>
  <si>
    <t>WS - OPEN REGION 122</t>
  </si>
  <si>
    <t>WS</t>
  </si>
  <si>
    <t>San Marino</t>
  </si>
  <si>
    <t>SM - OPEN REGION 044</t>
  </si>
  <si>
    <t>SM</t>
  </si>
  <si>
    <t>Sao Tome and Principe</t>
  </si>
  <si>
    <t>ST - OPEN REGION 060</t>
  </si>
  <si>
    <t>ST</t>
  </si>
  <si>
    <t>Saudi Arabia</t>
  </si>
  <si>
    <t>SA - AUJAN INDUSTRIAL - NON COMM</t>
  </si>
  <si>
    <t>SA</t>
  </si>
  <si>
    <t>Scotland</t>
  </si>
  <si>
    <t>SCT - SCOTLAND</t>
  </si>
  <si>
    <t>SCT</t>
  </si>
  <si>
    <t>Senegal</t>
  </si>
  <si>
    <t>SN - OPEN REGION 060</t>
  </si>
  <si>
    <t>SN</t>
  </si>
  <si>
    <t>Seychelles</t>
  </si>
  <si>
    <t>SC - OPEN REGION 060</t>
  </si>
  <si>
    <t>Sierra Leone</t>
  </si>
  <si>
    <t>SL - OPEN REGION 060</t>
  </si>
  <si>
    <t>SL</t>
  </si>
  <si>
    <t>Singapore</t>
  </si>
  <si>
    <t>SG - ACE CONTROL SOLUTION</t>
  </si>
  <si>
    <t>ACE CONTROL SOLUTION</t>
  </si>
  <si>
    <t xml:space="preserve">ACE CONTROL </t>
  </si>
  <si>
    <t>Slovakia</t>
  </si>
  <si>
    <t>SK - OPEN REGION 050</t>
  </si>
  <si>
    <t>Slovenia</t>
  </si>
  <si>
    <t>SI - OPEN REGION 050</t>
  </si>
  <si>
    <t>SI</t>
  </si>
  <si>
    <t>Solomon Islands</t>
  </si>
  <si>
    <t>SB - OPEN REGION 122</t>
  </si>
  <si>
    <t>SB</t>
  </si>
  <si>
    <t>Somalia</t>
  </si>
  <si>
    <t>SO - OPEN REGION 060</t>
  </si>
  <si>
    <t>SO</t>
  </si>
  <si>
    <t>South Africa</t>
  </si>
  <si>
    <t>ZA - HMA GROUP SOUTH AFRICA NON-COMM</t>
  </si>
  <si>
    <t>ZA</t>
  </si>
  <si>
    <t>South Korea</t>
  </si>
  <si>
    <t>KR - HAE DONG DEVELOPMENT</t>
  </si>
  <si>
    <t>KR</t>
  </si>
  <si>
    <t>HAE DONG DEVELOPMENT</t>
  </si>
  <si>
    <t xml:space="preserve">HAE DONG </t>
  </si>
  <si>
    <t>Spain</t>
  </si>
  <si>
    <t>ES - SIEMSA CONTROL Y SISTEMAS</t>
  </si>
  <si>
    <t>ES</t>
  </si>
  <si>
    <t>Sri Lanka</t>
  </si>
  <si>
    <t>LK - OPEN REGION 131</t>
  </si>
  <si>
    <t>LK</t>
  </si>
  <si>
    <t>Sudan</t>
  </si>
  <si>
    <t>SD - OPEN REGION 060</t>
  </si>
  <si>
    <t>Suriname</t>
  </si>
  <si>
    <t>SR - OPEN REGION 210</t>
  </si>
  <si>
    <t>SR</t>
  </si>
  <si>
    <t>Swaziland</t>
  </si>
  <si>
    <t>SZ - HMA GROUP SOUTH AFRICA NON-COMM</t>
  </si>
  <si>
    <t>SZ</t>
  </si>
  <si>
    <t>Sweden</t>
  </si>
  <si>
    <t>SE - NORDICS CIS</t>
  </si>
  <si>
    <t>SE</t>
  </si>
  <si>
    <t>Switzerland</t>
  </si>
  <si>
    <t>CH - OPEN REGION 043</t>
  </si>
  <si>
    <t>CH</t>
  </si>
  <si>
    <t>Syria</t>
  </si>
  <si>
    <t>SY - No sales</t>
  </si>
  <si>
    <t>SY</t>
  </si>
  <si>
    <t>No sales</t>
  </si>
  <si>
    <t>Taiwan</t>
  </si>
  <si>
    <t>TW - OPEN REGION 126</t>
  </si>
  <si>
    <t>TW</t>
  </si>
  <si>
    <t>Tajikistan</t>
  </si>
  <si>
    <t>TJ - OPEN REGION 050</t>
  </si>
  <si>
    <t>TJ</t>
  </si>
  <si>
    <t>Tanzania</t>
  </si>
  <si>
    <t>TZ - OPEN REGION 041</t>
  </si>
  <si>
    <t>TZ</t>
  </si>
  <si>
    <t>Thailand</t>
  </si>
  <si>
    <t>TH - SIL TECHNOLOGY</t>
  </si>
  <si>
    <t>TH</t>
  </si>
  <si>
    <t>SIL TECHNOLOGY</t>
  </si>
  <si>
    <t xml:space="preserve">SIL TECHNOLOGY </t>
  </si>
  <si>
    <t>Togo</t>
  </si>
  <si>
    <t>TG - OPEN REGION 060</t>
  </si>
  <si>
    <t>TG</t>
  </si>
  <si>
    <t>Tokelau</t>
  </si>
  <si>
    <t>TK - OPEN REGION 122</t>
  </si>
  <si>
    <t>TK</t>
  </si>
  <si>
    <t>Tonga</t>
  </si>
  <si>
    <t>TO - OPEN REGION 122</t>
  </si>
  <si>
    <t>TO</t>
  </si>
  <si>
    <t>Trinidad and Tobago</t>
  </si>
  <si>
    <t>TT - COLE &amp; ASSOCIATES</t>
  </si>
  <si>
    <t>TT</t>
  </si>
  <si>
    <t>COLE &amp; ASSOCIATES</t>
  </si>
  <si>
    <t xml:space="preserve">COLE &amp; ASSOCIATES </t>
  </si>
  <si>
    <t>Tunisia</t>
  </si>
  <si>
    <t>TN - RESPUR INT'L</t>
  </si>
  <si>
    <t>Turkey</t>
  </si>
  <si>
    <t>TR - EMO AYVAZ YANGIN</t>
  </si>
  <si>
    <t>TR</t>
  </si>
  <si>
    <t>EMO AYVAZ YANGIN</t>
  </si>
  <si>
    <t>Turkmenistan</t>
  </si>
  <si>
    <t>TM - DRC GROUP LLC</t>
  </si>
  <si>
    <t>TM</t>
  </si>
  <si>
    <t>DRC GROUP LLC</t>
  </si>
  <si>
    <t xml:space="preserve">DRC GROUP </t>
  </si>
  <si>
    <t>Turks and Caicos Islands</t>
  </si>
  <si>
    <t>TC - OPEN REGION 005</t>
  </si>
  <si>
    <t>TC</t>
  </si>
  <si>
    <t>Tuvalu</t>
  </si>
  <si>
    <t>TV - OPEN REGION 122</t>
  </si>
  <si>
    <t>TV</t>
  </si>
  <si>
    <t>Uganda</t>
  </si>
  <si>
    <t>UG - OPEN REGION 060</t>
  </si>
  <si>
    <t>UG</t>
  </si>
  <si>
    <t>Ukraine</t>
  </si>
  <si>
    <t>UA - OPEN REGION 050</t>
  </si>
  <si>
    <t>UA</t>
  </si>
  <si>
    <t>United Arab Emirates</t>
  </si>
  <si>
    <t>AE - TELECTRON</t>
  </si>
  <si>
    <t>AE</t>
  </si>
  <si>
    <t>TELECTRON</t>
  </si>
  <si>
    <t xml:space="preserve">TELECTRON </t>
  </si>
  <si>
    <t>United Kingdom</t>
  </si>
  <si>
    <t>GB - OPEN REGION 47 UK</t>
  </si>
  <si>
    <t>GB</t>
  </si>
  <si>
    <t>Uruguay</t>
  </si>
  <si>
    <t>UY - OPEN BRAZIL #2</t>
  </si>
  <si>
    <t>UY</t>
  </si>
  <si>
    <t>Uzbekistan</t>
  </si>
  <si>
    <t>UZ - OPEN REGION 050</t>
  </si>
  <si>
    <t>UZ</t>
  </si>
  <si>
    <t>Vanuatu</t>
  </si>
  <si>
    <t>VU - OPEN REGION 122</t>
  </si>
  <si>
    <t>VU</t>
  </si>
  <si>
    <t>Venezuela</t>
  </si>
  <si>
    <t>VE - DETECTALARM</t>
  </si>
  <si>
    <t>VE</t>
  </si>
  <si>
    <t>DETECTALARM</t>
  </si>
  <si>
    <t xml:space="preserve">DETECTALARM </t>
  </si>
  <si>
    <t>Vietnam</t>
  </si>
  <si>
    <t>VN - OPEN CLARANCE PECK</t>
  </si>
  <si>
    <t>VN</t>
  </si>
  <si>
    <t>Wallis and Futuna</t>
  </si>
  <si>
    <t>WF - OPEN REGION 122</t>
  </si>
  <si>
    <t>WF</t>
  </si>
  <si>
    <t>Western Sahara</t>
  </si>
  <si>
    <t>EH - OPEN REGION 060</t>
  </si>
  <si>
    <t>EH</t>
  </si>
  <si>
    <t>Yemen</t>
  </si>
  <si>
    <t>YE - OPEN DEEPAK EASHWAR</t>
  </si>
  <si>
    <t>YE</t>
  </si>
  <si>
    <t>Zambia</t>
  </si>
  <si>
    <t>ZM - HMA GROUP SOUTH AFRICA NON-COMM</t>
  </si>
  <si>
    <t>ZM</t>
  </si>
  <si>
    <t>Zimbabwe</t>
  </si>
  <si>
    <t>ZW - HMA GROUP SOUTH AFRICA NON-COMM</t>
  </si>
  <si>
    <t>ZW</t>
  </si>
  <si>
    <t>Gulf of Mexico</t>
  </si>
  <si>
    <t>Sales Channel Partner PO generation effort at order origination with Destination Sales Channel Partner demonstrated pursuit effort related to site acceptance, development of technical specification activities and after sale support.</t>
  </si>
  <si>
    <t>Sales Channel Partner demonstrated PO generation, site acceptance and project specification development effort at order origination with Destination Sales Channel Partner demonstrated pursuit effort related to site and  after sale support efforts.</t>
  </si>
  <si>
    <t>Equal order efforts by both origination and destination involved Sales Channel Partners related to PO generation, demonstrated technical specification development activities, site and after sale support efforts.</t>
  </si>
  <si>
    <t>Order origination determined central billing/bill to only.  Demonstrated PO generation, pursuit effort related to site acceptance, development of technical specification activities and after sale support provided by Destination Sales Channel Partner.</t>
  </si>
  <si>
    <t>APPLIED CONTROL EQUIPMENT LLLP DBA PCE</t>
  </si>
  <si>
    <t>JOSEPH PHILIPPSEN</t>
  </si>
  <si>
    <t>OPEN JORDAN</t>
  </si>
  <si>
    <t>OPEN LIBYA</t>
  </si>
  <si>
    <t>OPEN YEMEN</t>
  </si>
  <si>
    <t>JENNIFER DUEFFERT</t>
  </si>
  <si>
    <t>REVISED:  V16 05/13/2022</t>
  </si>
  <si>
    <t>BILLING ONLY CUSTOMERS</t>
  </si>
  <si>
    <t>BILL TO ONLY</t>
  </si>
  <si>
    <t>FIREYE GROUP TRANSFER</t>
  </si>
  <si>
    <t>NO COMM / NO BOOKINGS</t>
  </si>
  <si>
    <t>OPEN DET-TRONICS</t>
  </si>
  <si>
    <t>OPEN - JOSEPH PHILIPPSEN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</si>
</sst>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
    <numFmt numFmtId="166" formatCode="####;\-####;"/>
    <numFmt numFmtId="167" formatCode="[&lt;=9999999]###\-####;\(###\)\ ###\-####"/>
    <numFmt numFmtId="168" formatCode=";;&quot;(SELECT ONE)&quot;"/>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Arial"/>
      <family val="2"/>
    </font>
    <font>
      <sz val="9"/>
      <color theme="1"/>
      <name val="Arial"/>
      <family val="2"/>
    </font>
    <font>
      <sz val="8"/>
      <color theme="1"/>
      <name val="Calibri"/>
      <family val="2"/>
      <scheme val="minor"/>
    </font>
    <font>
      <sz val="8"/>
      <name val="Arial"/>
      <family val="2"/>
    </font>
    <font>
      <sz val="11"/>
      <name val="Arial"/>
      <family val="2"/>
    </font>
    <font>
      <sz val="8"/>
      <name val="Calibri"/>
      <family val="2"/>
      <scheme val="minor"/>
    </font>
    <font>
      <sz val="9"/>
      <name val="Arial"/>
      <family val="2"/>
    </font>
    <font>
      <sz val="9"/>
      <name val="Calibri"/>
      <family val="2"/>
      <scheme val="minor"/>
    </font>
    <font>
      <b/>
      <sz val="11"/>
      <name val="Arial"/>
      <family val="2"/>
    </font>
    <font>
      <u/>
      <sz val="8"/>
      <name val="Arial"/>
      <family val="2"/>
    </font>
    <font>
      <b/>
      <sz val="8"/>
      <name val="Arial"/>
      <family val="2"/>
    </font>
    <font>
      <b/>
      <sz val="18"/>
      <name val="Arial"/>
      <family val="2"/>
    </font>
    <font>
      <vertAlign val="superscript"/>
      <sz val="10"/>
      <color rgb="FFFF0000"/>
      <name val="Arial"/>
      <family val="2"/>
    </font>
    <font>
      <sz val="8"/>
      <color rgb="FFFF0000"/>
      <name val="Arial"/>
      <family val="2"/>
    </font>
    <font>
      <b/>
      <u/>
      <sz val="8"/>
      <name val="Arial"/>
      <family val="2"/>
    </font>
    <font>
      <b/>
      <u/>
      <sz val="9"/>
      <color rgb="FFFF0000"/>
      <name val="Arial"/>
      <family val="2"/>
    </font>
    <font>
      <i/>
      <sz val="9"/>
      <color theme="1"/>
      <name val="Arial"/>
      <family val="2"/>
    </font>
    <font>
      <sz val="8"/>
      <name val="Calibri"/>
      <family val="2"/>
    </font>
    <font>
      <sz val="8"/>
      <color theme="0"/>
      <name val="Arial"/>
      <family val="2"/>
    </font>
    <font>
      <b/>
      <vertAlign val="superscript"/>
      <sz val="14"/>
      <color rgb="FFFF0000"/>
      <name val="Arial"/>
      <family val="2"/>
    </font>
    <font>
      <sz val="11"/>
      <color rgb="FFFF0000"/>
      <name val="Arial"/>
      <family val="2"/>
    </font>
    <font>
      <sz val="9"/>
      <color rgb="FFFF0000"/>
      <name val="Arial"/>
      <family val="2"/>
    </font>
    <font>
      <sz val="10"/>
      <name val="Arial"/>
      <family val="2"/>
    </font>
    <font>
      <b/>
      <sz val="10"/>
      <name val="Arial"/>
      <family val="2"/>
    </font>
    <font>
      <sz val="10"/>
      <color theme="1"/>
      <name val="Arial"/>
      <family val="2"/>
    </font>
    <font>
      <sz val="11"/>
      <color theme="1"/>
      <name val="Calibri"/>
      <family val="2"/>
    </font>
    <font>
      <b/>
      <sz val="8"/>
      <color theme="1"/>
      <name val="Calibri"/>
      <family val="2"/>
      <scheme val="minor"/>
    </font>
    <font>
      <b/>
      <sz val="8"/>
      <color theme="1" tint="0.499984740745262"/>
      <name val="Arial"/>
      <family val="2"/>
    </font>
    <font>
      <u/>
      <sz val="8"/>
      <color theme="10"/>
      <name val="Arial"/>
      <family val="2"/>
    </font>
    <font>
      <b/>
      <i/>
      <sz val="8"/>
      <color rgb="FFFF0000"/>
      <name val="Arial"/>
      <family val="2"/>
    </font>
    <font>
      <i/>
      <sz val="8"/>
      <name val="Arial"/>
      <family val="2"/>
    </font>
    <font>
      <i/>
      <u/>
      <sz val="8"/>
      <name val="Arial"/>
      <family val="2"/>
    </font>
    <font>
      <b/>
      <i/>
      <sz val="8"/>
      <color rgb="FFFF0000"/>
      <name val="Arial Narrow"/>
      <family val="2"/>
    </font>
    <font>
      <i/>
      <sz val="9"/>
      <name val="Arial Narrow"/>
      <family val="2"/>
    </font>
    <font>
      <b/>
      <i/>
      <u/>
      <sz val="9"/>
      <name val="Arial Narrow"/>
      <family val="2"/>
    </font>
    <font>
      <b/>
      <i/>
      <sz val="9"/>
      <name val="Arial Narrow"/>
      <family val="2"/>
    </font>
    <font>
      <b/>
      <sz val="7"/>
      <color theme="0"/>
      <name val="Arial"/>
      <family val="2"/>
    </font>
    <font>
      <b/>
      <u/>
      <sz val="7"/>
      <color theme="0"/>
      <name val="Arial"/>
      <family val="2"/>
    </font>
    <font>
      <b/>
      <sz val="8"/>
      <color theme="0"/>
      <name val="Arial"/>
      <family val="2"/>
    </font>
    <font>
      <sz val="8"/>
      <color theme="1"/>
      <name val="Arial"/>
      <family val="2"/>
    </font>
    <font>
      <b/>
      <sz val="9"/>
      <name val="Arial"/>
      <family val="2"/>
    </font>
    <font>
      <sz val="8"/>
      <color rgb="FF000000"/>
      <name val="Segoe UI"/>
      <family val="2"/>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bgColor indexed="64"/>
      </patternFill>
    </fill>
  </fills>
  <borders count="30">
    <border>
      <left/>
      <right/>
      <top/>
      <bottom/>
      <diagonal/>
    </border>
    <border>
      <left/>
      <right/>
      <top/>
      <bottom style="thin">
        <color indexed="64"/>
      </bottom>
      <diagonal/>
    </border>
    <border>
      <left/>
      <right/>
      <top/>
      <bottom style="dotted">
        <color rgb="FF002060"/>
      </bottom>
      <diagonal/>
    </border>
    <border>
      <left/>
      <right/>
      <top style="dotted">
        <color rgb="FF002060"/>
      </top>
      <bottom style="dotted">
        <color rgb="FF002060"/>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right/>
      <top/>
      <bottom style="medium">
        <color indexed="64"/>
      </bottom>
      <diagonal/>
    </border>
    <border>
      <left style="thin">
        <color indexed="64"/>
      </left>
      <right/>
      <top/>
      <bottom/>
      <diagonal/>
    </border>
    <border>
      <left/>
      <right style="thin">
        <color indexed="64"/>
      </right>
      <top/>
      <bottom style="dotted">
        <color rgb="FF002060"/>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otted">
        <color indexed="64"/>
      </top>
      <bottom/>
      <diagonal/>
    </border>
    <border>
      <left/>
      <right/>
      <top style="dotted">
        <color rgb="FF002060"/>
      </top>
      <bottom/>
      <diagonal/>
    </border>
    <border>
      <left/>
      <right/>
      <top style="dotted">
        <color rgb="FF002060"/>
      </top>
      <bottom style="dotted">
        <color indexed="64"/>
      </bottom>
      <diagonal/>
    </border>
    <border>
      <left/>
      <right/>
      <top style="dotted">
        <color rgb="FF002060"/>
      </top>
      <bottom style="hair">
        <color indexed="64"/>
      </bottom>
      <diagonal/>
    </border>
  </borders>
  <cellStyleXfs count="13">
    <xf numFmtId="0" fontId="0" fillId="0" borderId="0"/>
    <xf numFmtId="9" fontId="1" fillId="0" borderId="0" applyFont="0" applyFill="0" applyBorder="0" applyAlignment="0" applyProtection="0"/>
    <xf numFmtId="0" fontId="32" fillId="0" borderId="0" applyNumberForma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9">
    <xf numFmtId="0" fontId="0" fillId="0" borderId="0" xfId="0"/>
    <xf numFmtId="0" fontId="4" fillId="0" borderId="0" xfId="0" applyFont="1"/>
    <xf numFmtId="0" fontId="5" fillId="0" borderId="0" xfId="0" applyFont="1"/>
    <xf numFmtId="0" fontId="6" fillId="0" borderId="0" xfId="0" applyFont="1"/>
    <xf numFmtId="0" fontId="2" fillId="0" borderId="0" xfId="0" applyFont="1"/>
    <xf numFmtId="9" fontId="0" fillId="0" borderId="0" xfId="0" applyNumberFormat="1"/>
    <xf numFmtId="0" fontId="7" fillId="0" borderId="0" xfId="0" applyFont="1"/>
    <xf numFmtId="0" fontId="7" fillId="0" borderId="0" xfId="0" applyFont="1" applyAlignment="1">
      <alignment horizontal="left" indent="1"/>
    </xf>
    <xf numFmtId="0" fontId="8" fillId="0" borderId="0" xfId="0" applyFont="1"/>
    <xf numFmtId="0" fontId="9" fillId="0" borderId="0" xfId="0" applyFont="1"/>
    <xf numFmtId="0" fontId="9" fillId="0" borderId="4" xfId="0" applyFont="1" applyBorder="1"/>
    <xf numFmtId="0" fontId="7" fillId="0" borderId="1" xfId="0" applyFont="1" applyBorder="1"/>
    <xf numFmtId="0" fontId="10" fillId="0" borderId="0" xfId="0" applyFont="1"/>
    <xf numFmtId="0" fontId="11" fillId="0" borderId="0" xfId="0" applyFont="1"/>
    <xf numFmtId="0" fontId="12" fillId="0" borderId="0" xfId="0" applyFont="1"/>
    <xf numFmtId="0" fontId="3" fillId="0" borderId="0" xfId="0" applyFont="1"/>
    <xf numFmtId="0" fontId="10" fillId="0" borderId="7" xfId="0" applyFont="1" applyBorder="1"/>
    <xf numFmtId="0" fontId="14" fillId="0" borderId="6" xfId="0" applyFont="1" applyBorder="1"/>
    <xf numFmtId="0" fontId="7" fillId="0" borderId="6" xfId="0" applyFont="1" applyBorder="1"/>
    <xf numFmtId="0" fontId="8" fillId="0" borderId="7" xfId="0" applyFont="1" applyBorder="1"/>
    <xf numFmtId="0" fontId="9" fillId="0" borderId="0" xfId="0" applyFont="1" applyAlignment="1">
      <alignment horizontal="left"/>
    </xf>
    <xf numFmtId="0" fontId="9" fillId="0" borderId="0" xfId="0" applyFont="1" applyAlignment="1">
      <alignment horizontal="left" indent="1"/>
    </xf>
    <xf numFmtId="0" fontId="14" fillId="0" borderId="6" xfId="0" applyFont="1" applyBorder="1" applyAlignment="1">
      <alignment horizontal="left" indent="1"/>
    </xf>
    <xf numFmtId="0" fontId="10" fillId="0" borderId="0" xfId="0" applyFont="1" applyAlignment="1">
      <alignment horizontal="center" vertical="top"/>
    </xf>
    <xf numFmtId="0" fontId="16" fillId="0" borderId="0" xfId="0" applyFont="1" applyAlignment="1">
      <alignment horizontal="left" vertical="top" indent="1"/>
    </xf>
    <xf numFmtId="0" fontId="7" fillId="0" borderId="0" xfId="0" applyFont="1" applyAlignment="1">
      <alignment horizontal="left" vertical="center" indent="2"/>
    </xf>
    <xf numFmtId="0" fontId="7" fillId="0" borderId="0" xfId="0" applyFont="1" applyAlignment="1">
      <alignment horizontal="left" vertical="top" indent="2"/>
    </xf>
    <xf numFmtId="0" fontId="7" fillId="0" borderId="0" xfId="0" applyFont="1" applyAlignment="1">
      <alignment horizontal="left" vertical="top" indent="4"/>
    </xf>
    <xf numFmtId="0" fontId="19" fillId="0" borderId="0" xfId="0" applyFont="1"/>
    <xf numFmtId="0" fontId="20" fillId="0" borderId="0" xfId="0" applyFont="1"/>
    <xf numFmtId="0" fontId="21" fillId="0" borderId="0" xfId="0" applyFont="1" applyAlignment="1">
      <alignment horizontal="left" vertical="top"/>
    </xf>
    <xf numFmtId="164" fontId="0" fillId="0" borderId="0" xfId="0" applyNumberFormat="1"/>
    <xf numFmtId="0" fontId="14" fillId="0" borderId="0" xfId="0" applyFont="1" applyAlignment="1">
      <alignment horizontal="left" indent="1"/>
    </xf>
    <xf numFmtId="0" fontId="7" fillId="0" borderId="0" xfId="0" applyFont="1" applyAlignment="1">
      <alignment horizontal="left" vertical="center" indent="1"/>
    </xf>
    <xf numFmtId="0" fontId="0" fillId="0" borderId="1" xfId="0" applyBorder="1"/>
    <xf numFmtId="0" fontId="10" fillId="0" borderId="0" xfId="0" applyFont="1" applyAlignment="1">
      <alignment horizontal="left"/>
    </xf>
    <xf numFmtId="0" fontId="7" fillId="0" borderId="8" xfId="0" applyFont="1" applyBorder="1" applyAlignment="1">
      <alignment horizontal="left" vertical="center" indent="1"/>
    </xf>
    <xf numFmtId="0" fontId="7" fillId="0" borderId="8" xfId="0" applyFont="1" applyBorder="1" applyAlignment="1">
      <alignment horizontal="left" indent="1"/>
    </xf>
    <xf numFmtId="0" fontId="9" fillId="0" borderId="8" xfId="0" applyFont="1" applyBorder="1" applyAlignment="1">
      <alignment horizontal="left" indent="1"/>
    </xf>
    <xf numFmtId="0" fontId="7" fillId="0" borderId="0" xfId="0" applyFont="1" applyAlignment="1">
      <alignment horizontal="center"/>
    </xf>
    <xf numFmtId="0" fontId="7" fillId="0" borderId="10" xfId="0" applyFont="1" applyBorder="1" applyAlignment="1">
      <alignment horizontal="left" vertical="center" indent="1"/>
    </xf>
    <xf numFmtId="0" fontId="23" fillId="0" borderId="0" xfId="0" applyFont="1" applyAlignment="1">
      <alignment horizontal="left" vertical="top" indent="1"/>
    </xf>
    <xf numFmtId="0" fontId="24" fillId="0" borderId="0" xfId="0" applyFont="1"/>
    <xf numFmtId="0" fontId="25" fillId="0" borderId="0" xfId="0" applyFont="1"/>
    <xf numFmtId="0" fontId="3" fillId="3" borderId="0" xfId="0" applyFont="1" applyFill="1"/>
    <xf numFmtId="0" fontId="17" fillId="0" borderId="0" xfId="0" applyFont="1"/>
    <xf numFmtId="0" fontId="16" fillId="0" borderId="0" xfId="0" applyFont="1" applyAlignment="1">
      <alignment horizontal="left"/>
    </xf>
    <xf numFmtId="0" fontId="27" fillId="0" borderId="12" xfId="3" applyFont="1" applyBorder="1" applyAlignment="1">
      <alignment horizontal="center" vertical="center"/>
    </xf>
    <xf numFmtId="0" fontId="27" fillId="0" borderId="12" xfId="3" applyFont="1" applyBorder="1" applyAlignment="1">
      <alignment horizontal="left" vertical="center"/>
    </xf>
    <xf numFmtId="0" fontId="27" fillId="0" borderId="13" xfId="3" applyFont="1" applyBorder="1" applyAlignment="1">
      <alignment horizontal="left" vertical="center"/>
    </xf>
    <xf numFmtId="0" fontId="7" fillId="3" borderId="0" xfId="0" applyFont="1" applyFill="1"/>
    <xf numFmtId="0" fontId="10" fillId="3" borderId="0" xfId="0" applyFont="1" applyFill="1"/>
    <xf numFmtId="0" fontId="7" fillId="3" borderId="0" xfId="0" applyFont="1" applyFill="1" applyAlignment="1">
      <alignment horizontal="left" indent="1"/>
    </xf>
    <xf numFmtId="0" fontId="28" fillId="5" borderId="14" xfId="0" applyFont="1" applyFill="1" applyBorder="1"/>
    <xf numFmtId="0" fontId="28" fillId="5" borderId="15" xfId="0" applyFont="1" applyFill="1" applyBorder="1"/>
    <xf numFmtId="0" fontId="28" fillId="5" borderId="14" xfId="0" applyFont="1" applyFill="1" applyBorder="1" applyAlignment="1">
      <alignment horizontal="center"/>
    </xf>
    <xf numFmtId="0" fontId="28" fillId="5" borderId="11" xfId="0" applyFont="1" applyFill="1" applyBorder="1"/>
    <xf numFmtId="0" fontId="28" fillId="5" borderId="16" xfId="0" applyFont="1" applyFill="1" applyBorder="1"/>
    <xf numFmtId="0" fontId="28" fillId="5" borderId="11" xfId="0" applyFont="1" applyFill="1" applyBorder="1" applyAlignment="1">
      <alignment horizontal="center"/>
    </xf>
    <xf numFmtId="0" fontId="28" fillId="5" borderId="17" xfId="0" applyFont="1" applyFill="1" applyBorder="1"/>
    <xf numFmtId="0" fontId="28" fillId="5" borderId="18" xfId="0" applyFont="1" applyFill="1" applyBorder="1"/>
    <xf numFmtId="0" fontId="28" fillId="5" borderId="17" xfId="0" applyFont="1" applyFill="1" applyBorder="1" applyAlignment="1">
      <alignment horizontal="center"/>
    </xf>
    <xf numFmtId="0" fontId="28" fillId="6" borderId="14" xfId="0" applyFont="1" applyFill="1" applyBorder="1"/>
    <xf numFmtId="0" fontId="28" fillId="6" borderId="15" xfId="0" applyFont="1" applyFill="1" applyBorder="1"/>
    <xf numFmtId="0" fontId="28" fillId="6" borderId="14" xfId="0" applyFont="1" applyFill="1" applyBorder="1" applyAlignment="1">
      <alignment horizontal="center"/>
    </xf>
    <xf numFmtId="0" fontId="28" fillId="7" borderId="21" xfId="0" applyFont="1" applyFill="1" applyBorder="1"/>
    <xf numFmtId="0" fontId="28" fillId="7" borderId="22" xfId="0" applyFont="1" applyFill="1" applyBorder="1"/>
    <xf numFmtId="0" fontId="28" fillId="7" borderId="21" xfId="0" applyFont="1" applyFill="1" applyBorder="1" applyAlignment="1">
      <alignment horizontal="center"/>
    </xf>
    <xf numFmtId="0" fontId="28" fillId="7" borderId="11" xfId="0" applyFont="1" applyFill="1" applyBorder="1"/>
    <xf numFmtId="0" fontId="28" fillId="7" borderId="16" xfId="0" applyFont="1" applyFill="1" applyBorder="1"/>
    <xf numFmtId="0" fontId="28" fillId="7" borderId="11" xfId="0" applyFont="1" applyFill="1" applyBorder="1" applyAlignment="1">
      <alignment horizontal="center"/>
    </xf>
    <xf numFmtId="0" fontId="28" fillId="8" borderId="14" xfId="0" applyFont="1" applyFill="1" applyBorder="1"/>
    <xf numFmtId="0" fontId="28" fillId="8" borderId="15" xfId="0" applyFont="1" applyFill="1" applyBorder="1"/>
    <xf numFmtId="0" fontId="28" fillId="8" borderId="14" xfId="0" applyFont="1" applyFill="1" applyBorder="1" applyAlignment="1">
      <alignment horizontal="center"/>
    </xf>
    <xf numFmtId="0" fontId="28" fillId="8" borderId="11" xfId="0" applyFont="1" applyFill="1" applyBorder="1"/>
    <xf numFmtId="0" fontId="28" fillId="8" borderId="16" xfId="0" applyFont="1" applyFill="1" applyBorder="1"/>
    <xf numFmtId="0" fontId="28" fillId="8" borderId="11" xfId="0" applyFont="1" applyFill="1" applyBorder="1" applyAlignment="1">
      <alignment horizontal="center"/>
    </xf>
    <xf numFmtId="0" fontId="28" fillId="8" borderId="19" xfId="0" applyFont="1" applyFill="1" applyBorder="1"/>
    <xf numFmtId="0" fontId="28" fillId="8" borderId="20" xfId="0" applyFont="1" applyFill="1" applyBorder="1"/>
    <xf numFmtId="0" fontId="28" fillId="8" borderId="19" xfId="0" applyFont="1" applyFill="1" applyBorder="1" applyAlignment="1">
      <alignment horizontal="center"/>
    </xf>
    <xf numFmtId="0" fontId="28" fillId="9" borderId="14" xfId="0" applyFont="1" applyFill="1" applyBorder="1"/>
    <xf numFmtId="0" fontId="28" fillId="9" borderId="15" xfId="0" applyFont="1" applyFill="1" applyBorder="1"/>
    <xf numFmtId="0" fontId="28" fillId="9" borderId="14" xfId="0" applyFont="1" applyFill="1" applyBorder="1" applyAlignment="1">
      <alignment horizontal="center"/>
    </xf>
    <xf numFmtId="0" fontId="28" fillId="9" borderId="11" xfId="0" applyFont="1" applyFill="1" applyBorder="1"/>
    <xf numFmtId="0" fontId="28" fillId="9" borderId="16" xfId="0" applyFont="1" applyFill="1" applyBorder="1"/>
    <xf numFmtId="0" fontId="28" fillId="9" borderId="11" xfId="0" applyFont="1" applyFill="1" applyBorder="1" applyAlignment="1">
      <alignment horizontal="center"/>
    </xf>
    <xf numFmtId="0" fontId="28" fillId="10" borderId="11" xfId="0" applyFont="1" applyFill="1" applyBorder="1"/>
    <xf numFmtId="0" fontId="28" fillId="10" borderId="16" xfId="0" applyFont="1" applyFill="1" applyBorder="1"/>
    <xf numFmtId="0" fontId="28" fillId="10" borderId="11" xfId="0" applyFont="1" applyFill="1" applyBorder="1" applyAlignment="1">
      <alignment horizontal="center"/>
    </xf>
    <xf numFmtId="0" fontId="28" fillId="11" borderId="11" xfId="0" applyFont="1" applyFill="1" applyBorder="1"/>
    <xf numFmtId="0" fontId="28" fillId="11" borderId="16" xfId="0" applyFont="1" applyFill="1" applyBorder="1"/>
    <xf numFmtId="0" fontId="28" fillId="11" borderId="11" xfId="0" applyFont="1" applyFill="1" applyBorder="1" applyAlignment="1">
      <alignment horizontal="center"/>
    </xf>
    <xf numFmtId="0" fontId="28" fillId="11" borderId="19" xfId="0" applyFont="1" applyFill="1" applyBorder="1"/>
    <xf numFmtId="0" fontId="28" fillId="11" borderId="20" xfId="0" applyFont="1" applyFill="1" applyBorder="1"/>
    <xf numFmtId="0" fontId="28" fillId="11" borderId="19" xfId="0" applyFont="1" applyFill="1" applyBorder="1" applyAlignment="1">
      <alignment horizontal="center"/>
    </xf>
    <xf numFmtId="0" fontId="28" fillId="12" borderId="14" xfId="0" applyFont="1" applyFill="1" applyBorder="1"/>
    <xf numFmtId="0" fontId="28" fillId="12" borderId="15" xfId="0" applyFont="1" applyFill="1" applyBorder="1"/>
    <xf numFmtId="0" fontId="28" fillId="12" borderId="14" xfId="0" applyFont="1" applyFill="1" applyBorder="1" applyAlignment="1">
      <alignment horizontal="center"/>
    </xf>
    <xf numFmtId="0" fontId="28" fillId="12" borderId="11" xfId="0" applyFont="1" applyFill="1" applyBorder="1"/>
    <xf numFmtId="0" fontId="28" fillId="12" borderId="11" xfId="0" applyFont="1" applyFill="1" applyBorder="1" applyAlignment="1">
      <alignment horizontal="center"/>
    </xf>
    <xf numFmtId="0" fontId="28" fillId="12" borderId="16" xfId="0" applyFont="1" applyFill="1" applyBorder="1"/>
    <xf numFmtId="0" fontId="28" fillId="13" borderId="11" xfId="0" applyFont="1" applyFill="1" applyBorder="1"/>
    <xf numFmtId="0" fontId="28" fillId="13" borderId="16" xfId="0" applyFont="1" applyFill="1" applyBorder="1"/>
    <xf numFmtId="0" fontId="28" fillId="13" borderId="11" xfId="0" applyFont="1" applyFill="1" applyBorder="1" applyAlignment="1">
      <alignment horizontal="center"/>
    </xf>
    <xf numFmtId="0" fontId="28" fillId="13" borderId="19" xfId="0" applyFont="1" applyFill="1" applyBorder="1"/>
    <xf numFmtId="0" fontId="28" fillId="13" borderId="20" xfId="0" applyFont="1" applyFill="1" applyBorder="1"/>
    <xf numFmtId="0" fontId="28" fillId="13" borderId="19" xfId="0" applyFont="1" applyFill="1" applyBorder="1" applyAlignment="1">
      <alignment horizontal="center"/>
    </xf>
    <xf numFmtId="0" fontId="28" fillId="14" borderId="14" xfId="0" applyFont="1" applyFill="1" applyBorder="1"/>
    <xf numFmtId="0" fontId="28" fillId="14" borderId="15" xfId="0" applyFont="1" applyFill="1" applyBorder="1"/>
    <xf numFmtId="0" fontId="28" fillId="14" borderId="14" xfId="0" applyFont="1" applyFill="1" applyBorder="1" applyAlignment="1">
      <alignment horizontal="center"/>
    </xf>
    <xf numFmtId="0" fontId="28" fillId="14" borderId="11" xfId="0" applyFont="1" applyFill="1" applyBorder="1"/>
    <xf numFmtId="0" fontId="28" fillId="14" borderId="16" xfId="0" applyFont="1" applyFill="1" applyBorder="1"/>
    <xf numFmtId="0" fontId="28" fillId="14" borderId="11" xfId="0" applyFont="1" applyFill="1" applyBorder="1" applyAlignment="1">
      <alignment horizontal="center"/>
    </xf>
    <xf numFmtId="0" fontId="28" fillId="14" borderId="19" xfId="0" applyFont="1" applyFill="1" applyBorder="1"/>
    <xf numFmtId="0" fontId="28" fillId="14" borderId="20" xfId="0" applyFont="1" applyFill="1" applyBorder="1"/>
    <xf numFmtId="0" fontId="28" fillId="14" borderId="19" xfId="0" applyFont="1" applyFill="1" applyBorder="1" applyAlignment="1">
      <alignment horizontal="center"/>
    </xf>
    <xf numFmtId="0" fontId="28" fillId="6" borderId="11" xfId="0" applyFont="1" applyFill="1" applyBorder="1"/>
    <xf numFmtId="0" fontId="28" fillId="6" borderId="16" xfId="0" applyFont="1" applyFill="1" applyBorder="1"/>
    <xf numFmtId="0" fontId="28" fillId="6" borderId="11" xfId="0" applyFont="1" applyFill="1" applyBorder="1" applyAlignment="1">
      <alignment horizontal="center"/>
    </xf>
    <xf numFmtId="0" fontId="28" fillId="8" borderId="17" xfId="0" applyFont="1" applyFill="1" applyBorder="1"/>
    <xf numFmtId="0" fontId="28" fillId="8" borderId="18" xfId="0" applyFont="1" applyFill="1" applyBorder="1"/>
    <xf numFmtId="0" fontId="28" fillId="8" borderId="17" xfId="0" applyFont="1" applyFill="1" applyBorder="1" applyAlignment="1">
      <alignment horizontal="center"/>
    </xf>
    <xf numFmtId="0" fontId="28" fillId="8" borderId="21" xfId="0" applyFont="1" applyFill="1" applyBorder="1"/>
    <xf numFmtId="0" fontId="28" fillId="8" borderId="22" xfId="0" applyFont="1" applyFill="1" applyBorder="1"/>
    <xf numFmtId="0" fontId="28" fillId="8" borderId="21" xfId="0" applyFont="1" applyFill="1" applyBorder="1" applyAlignment="1">
      <alignment horizontal="center"/>
    </xf>
    <xf numFmtId="0" fontId="29" fillId="0" borderId="23" xfId="0" applyFont="1" applyBorder="1" applyAlignment="1">
      <alignment horizontal="justify" vertical="center" wrapText="1"/>
    </xf>
    <xf numFmtId="9" fontId="29" fillId="0" borderId="24" xfId="0" applyNumberFormat="1" applyFont="1" applyBorder="1" applyAlignment="1">
      <alignment horizontal="justify" vertical="center" wrapText="1"/>
    </xf>
    <xf numFmtId="0" fontId="30" fillId="0" borderId="0" xfId="0" applyFont="1"/>
    <xf numFmtId="0" fontId="14" fillId="0" borderId="0" xfId="0" applyFont="1"/>
    <xf numFmtId="0" fontId="10" fillId="0" borderId="4" xfId="0" applyFont="1" applyBorder="1"/>
    <xf numFmtId="0" fontId="11" fillId="0" borderId="4" xfId="0" applyFont="1" applyBorder="1"/>
    <xf numFmtId="0" fontId="7" fillId="0" borderId="4" xfId="0" applyFont="1" applyBorder="1" applyAlignment="1">
      <alignment horizontal="center"/>
    </xf>
    <xf numFmtId="0" fontId="7" fillId="0" borderId="0" xfId="0" applyFont="1" applyAlignment="1">
      <alignment horizontal="left" vertical="center"/>
    </xf>
    <xf numFmtId="0" fontId="7" fillId="0" borderId="0" xfId="0" applyFont="1" applyAlignment="1">
      <alignment vertical="center"/>
    </xf>
    <xf numFmtId="0" fontId="18" fillId="3" borderId="0" xfId="0" applyFont="1" applyFill="1"/>
    <xf numFmtId="0" fontId="31" fillId="0" borderId="0" xfId="0" applyFont="1" applyAlignment="1">
      <alignment vertical="top" wrapText="1"/>
    </xf>
    <xf numFmtId="0" fontId="7" fillId="0" borderId="0" xfId="0" applyFont="1" applyAlignment="1">
      <alignment horizontal="center" vertical="top"/>
    </xf>
    <xf numFmtId="0" fontId="7" fillId="0" borderId="0" xfId="0" applyFont="1" applyAlignment="1">
      <alignment vertical="top"/>
    </xf>
    <xf numFmtId="0" fontId="7" fillId="2" borderId="2" xfId="0" applyFont="1" applyFill="1" applyBorder="1" applyAlignment="1">
      <alignment horizontal="center"/>
    </xf>
    <xf numFmtId="0" fontId="22" fillId="0" borderId="6" xfId="0" applyFont="1" applyBorder="1" applyProtection="1">
      <protection locked="0"/>
    </xf>
    <xf numFmtId="0" fontId="7" fillId="0" borderId="6" xfId="0" applyFont="1" applyBorder="1" applyProtection="1">
      <protection locked="0"/>
    </xf>
    <xf numFmtId="0" fontId="4" fillId="0" borderId="0" xfId="0" applyFont="1" applyProtection="1">
      <protection locked="0"/>
    </xf>
    <xf numFmtId="0" fontId="33" fillId="0" borderId="0" xfId="0" applyFont="1"/>
    <xf numFmtId="0" fontId="36" fillId="0" borderId="0" xfId="0" applyFont="1"/>
    <xf numFmtId="0" fontId="0" fillId="15" borderId="0" xfId="0" applyFill="1"/>
    <xf numFmtId="0" fontId="7" fillId="2" borderId="2" xfId="0" applyFont="1" applyFill="1" applyBorder="1" applyAlignment="1" applyProtection="1">
      <alignment horizontal="center"/>
      <protection locked="0"/>
    </xf>
    <xf numFmtId="0" fontId="7" fillId="0" borderId="0" xfId="0" applyFont="1" applyProtection="1">
      <protection hidden="1"/>
    </xf>
    <xf numFmtId="0" fontId="10" fillId="0" borderId="0" xfId="0" applyFont="1" applyProtection="1">
      <protection hidden="1"/>
    </xf>
    <xf numFmtId="0" fontId="10" fillId="0" borderId="27" xfId="0" applyFont="1" applyBorder="1"/>
    <xf numFmtId="0" fontId="7" fillId="2" borderId="6" xfId="0" applyFont="1" applyFill="1" applyBorder="1" applyProtection="1">
      <protection locked="0"/>
    </xf>
    <xf numFmtId="0" fontId="28" fillId="9" borderId="11" xfId="0" applyFont="1" applyFill="1" applyBorder="1" applyAlignment="1">
      <alignment wrapText="1"/>
    </xf>
    <xf numFmtId="0" fontId="28" fillId="5" borderId="19" xfId="0" applyFont="1" applyFill="1" applyBorder="1"/>
    <xf numFmtId="0" fontId="28" fillId="5" borderId="20" xfId="0" applyFont="1" applyFill="1" applyBorder="1"/>
    <xf numFmtId="0" fontId="28" fillId="5" borderId="19" xfId="0" applyFont="1" applyFill="1" applyBorder="1" applyAlignment="1">
      <alignment horizontal="center"/>
    </xf>
    <xf numFmtId="0" fontId="28" fillId="12" borderId="14" xfId="0" applyFont="1" applyFill="1" applyBorder="1" applyAlignment="1">
      <alignment horizontal="left"/>
    </xf>
    <xf numFmtId="0" fontId="28" fillId="8" borderId="11" xfId="0" applyFont="1" applyFill="1" applyBorder="1" applyAlignment="1">
      <alignment horizontal="left"/>
    </xf>
    <xf numFmtId="0" fontId="28" fillId="5" borderId="11" xfId="0" applyFont="1" applyFill="1" applyBorder="1" applyAlignment="1">
      <alignment horizontal="left"/>
    </xf>
    <xf numFmtId="0" fontId="28" fillId="14" borderId="11" xfId="0" applyFont="1" applyFill="1" applyBorder="1" applyAlignment="1">
      <alignment horizontal="left"/>
    </xf>
    <xf numFmtId="0" fontId="28" fillId="9" borderId="11" xfId="0" applyFont="1" applyFill="1" applyBorder="1" applyAlignment="1">
      <alignment horizontal="left"/>
    </xf>
    <xf numFmtId="0" fontId="28" fillId="7" borderId="11" xfId="0" applyFont="1" applyFill="1" applyBorder="1" applyAlignment="1">
      <alignment horizontal="left"/>
    </xf>
    <xf numFmtId="0" fontId="28" fillId="12" borderId="11" xfId="0" applyFont="1" applyFill="1" applyBorder="1" applyAlignment="1">
      <alignment horizontal="left"/>
    </xf>
    <xf numFmtId="0" fontId="28" fillId="6" borderId="11" xfId="0" applyFont="1" applyFill="1" applyBorder="1" applyAlignment="1">
      <alignment horizontal="left"/>
    </xf>
    <xf numFmtId="0" fontId="28" fillId="10" borderId="11" xfId="0" applyFont="1" applyFill="1" applyBorder="1" applyAlignment="1">
      <alignment horizontal="left"/>
    </xf>
    <xf numFmtId="0" fontId="28" fillId="11" borderId="11" xfId="0" applyFont="1" applyFill="1" applyBorder="1" applyAlignment="1">
      <alignment horizontal="left"/>
    </xf>
    <xf numFmtId="0" fontId="28" fillId="13" borderId="11" xfId="0" applyFont="1" applyFill="1" applyBorder="1" applyAlignment="1">
      <alignment horizontal="left"/>
    </xf>
    <xf numFmtId="0" fontId="28" fillId="5" borderId="17" xfId="0" applyFont="1" applyFill="1" applyBorder="1" applyAlignment="1">
      <alignment horizontal="left"/>
    </xf>
    <xf numFmtId="0" fontId="28" fillId="9" borderId="14" xfId="0" applyFont="1" applyFill="1" applyBorder="1" applyAlignment="1">
      <alignment horizontal="left"/>
    </xf>
    <xf numFmtId="0" fontId="28" fillId="13" borderId="19" xfId="0" applyFont="1" applyFill="1" applyBorder="1" applyAlignment="1">
      <alignment horizontal="left"/>
    </xf>
    <xf numFmtId="0" fontId="28" fillId="7" borderId="21" xfId="0" applyFont="1" applyFill="1" applyBorder="1" applyAlignment="1">
      <alignment horizontal="left"/>
    </xf>
    <xf numFmtId="0" fontId="28" fillId="10" borderId="21" xfId="0" applyFont="1" applyFill="1" applyBorder="1"/>
    <xf numFmtId="0" fontId="28" fillId="10" borderId="21" xfId="0" applyFont="1" applyFill="1" applyBorder="1" applyAlignment="1">
      <alignment horizontal="left"/>
    </xf>
    <xf numFmtId="0" fontId="28" fillId="5" borderId="21" xfId="0" applyFont="1" applyFill="1" applyBorder="1" applyAlignment="1">
      <alignment horizontal="left"/>
    </xf>
    <xf numFmtId="0" fontId="28" fillId="8" borderId="21" xfId="0" applyFont="1" applyFill="1" applyBorder="1" applyAlignment="1">
      <alignment horizontal="left"/>
    </xf>
    <xf numFmtId="0" fontId="28" fillId="14" borderId="21" xfId="0" applyFont="1" applyFill="1" applyBorder="1" applyAlignment="1">
      <alignment horizontal="left"/>
    </xf>
    <xf numFmtId="0" fontId="28" fillId="12" borderId="21" xfId="0" applyFont="1" applyFill="1" applyBorder="1" applyAlignment="1">
      <alignment horizontal="left"/>
    </xf>
    <xf numFmtId="0" fontId="28" fillId="8" borderId="17" xfId="0" applyFont="1" applyFill="1" applyBorder="1" applyAlignment="1">
      <alignment horizontal="left"/>
    </xf>
    <xf numFmtId="0" fontId="28" fillId="14" borderId="19" xfId="0" applyFont="1" applyFill="1" applyBorder="1" applyAlignment="1">
      <alignment horizontal="left"/>
    </xf>
    <xf numFmtId="0" fontId="28" fillId="6" borderId="14" xfId="0" applyFont="1" applyFill="1" applyBorder="1" applyAlignment="1">
      <alignment horizontal="left"/>
    </xf>
    <xf numFmtId="0" fontId="28" fillId="8" borderId="19" xfId="0" applyFont="1" applyFill="1" applyBorder="1" applyAlignment="1">
      <alignment horizontal="left"/>
    </xf>
    <xf numFmtId="0" fontId="28" fillId="5" borderId="14" xfId="0" applyFont="1" applyFill="1" applyBorder="1" applyAlignment="1">
      <alignment horizontal="left"/>
    </xf>
    <xf numFmtId="0" fontId="28" fillId="11" borderId="19" xfId="0" applyFont="1" applyFill="1" applyBorder="1" applyAlignment="1">
      <alignment horizontal="left"/>
    </xf>
    <xf numFmtId="0" fontId="28" fillId="5" borderId="19" xfId="0" applyFont="1" applyFill="1" applyBorder="1" applyAlignment="1">
      <alignment horizontal="left"/>
    </xf>
    <xf numFmtId="0" fontId="0" fillId="0" borderId="0" xfId="0" applyProtection="1"/>
    <xf numFmtId="0" fontId="7" fillId="0" borderId="0" xfId="0" applyFont="1" applyAlignment="1" applyProtection="1">
      <alignment horizontal="left" indent="1"/>
    </xf>
    <xf numFmtId="0" fontId="7" fillId="0" borderId="0" xfId="0" applyFont="1" applyProtection="1"/>
    <xf numFmtId="0" fontId="7" fillId="0" borderId="26" xfId="0" applyFont="1" applyBorder="1" applyProtection="1"/>
    <xf numFmtId="0" fontId="3" fillId="0" borderId="0" xfId="0" applyFont="1" applyProtection="1"/>
    <xf numFmtId="0" fontId="3" fillId="0" borderId="27" xfId="0" applyFont="1" applyBorder="1" applyProtection="1"/>
    <xf numFmtId="0" fontId="4" fillId="0" borderId="0" xfId="0" applyFont="1" applyProtection="1"/>
    <xf numFmtId="0" fontId="0" fillId="0" borderId="27" xfId="0" applyBorder="1" applyProtection="1">
      <protection hidden="1"/>
    </xf>
    <xf numFmtId="0" fontId="3" fillId="0" borderId="0" xfId="0" applyFont="1" applyProtection="1">
      <protection hidden="1"/>
    </xf>
    <xf numFmtId="0" fontId="7" fillId="0" borderId="27" xfId="0" applyFont="1" applyBorder="1" applyProtection="1">
      <protection hidden="1"/>
    </xf>
    <xf numFmtId="0" fontId="10" fillId="0" borderId="0" xfId="0" applyFont="1" applyProtection="1"/>
    <xf numFmtId="0" fontId="10" fillId="0" borderId="27" xfId="0" applyFont="1" applyBorder="1" applyProtection="1">
      <protection hidden="1"/>
    </xf>
    <xf numFmtId="0" fontId="6" fillId="0" borderId="0" xfId="0" applyFont="1" applyProtection="1"/>
    <xf numFmtId="0" fontId="1" fillId="0" borderId="0" xfId="12"/>
    <xf numFmtId="49" fontId="1" fillId="0" borderId="0" xfId="12" applyNumberFormat="1"/>
    <xf numFmtId="0" fontId="7" fillId="0" borderId="25" xfId="0" applyFont="1" applyBorder="1" applyAlignment="1">
      <alignment horizontal="right"/>
    </xf>
    <xf numFmtId="0" fontId="7" fillId="2" borderId="2" xfId="0" applyFont="1" applyFill="1" applyBorder="1" applyAlignment="1" applyProtection="1">
      <alignment horizontal="center"/>
      <protection locked="0"/>
    </xf>
    <xf numFmtId="168" fontId="7" fillId="0" borderId="0" xfId="0" applyNumberFormat="1" applyFont="1" applyFill="1" applyBorder="1" applyAlignment="1" applyProtection="1">
      <alignment horizontal="center"/>
    </xf>
    <xf numFmtId="168" fontId="7" fillId="2" borderId="2" xfId="0" applyNumberFormat="1" applyFont="1" applyFill="1" applyBorder="1" applyAlignment="1" applyProtection="1">
      <alignment horizontal="center"/>
      <protection locked="0"/>
    </xf>
    <xf numFmtId="0" fontId="7" fillId="2" borderId="2" xfId="2" applyFont="1" applyFill="1" applyBorder="1" applyAlignment="1" applyProtection="1">
      <alignment horizontal="left"/>
      <protection locked="0"/>
    </xf>
    <xf numFmtId="0" fontId="31" fillId="0" borderId="0" xfId="0" applyFont="1" applyAlignment="1">
      <alignment horizontal="center" vertical="center" wrapText="1"/>
    </xf>
    <xf numFmtId="165" fontId="7" fillId="2" borderId="2" xfId="0" applyNumberFormat="1" applyFont="1" applyFill="1" applyBorder="1" applyAlignment="1" applyProtection="1">
      <alignment horizontal="center"/>
      <protection hidden="1"/>
    </xf>
    <xf numFmtId="166" fontId="7" fillId="2" borderId="2" xfId="0" applyNumberFormat="1" applyFont="1" applyFill="1" applyBorder="1" applyAlignment="1" applyProtection="1">
      <alignment horizontal="center"/>
      <protection hidden="1"/>
    </xf>
    <xf numFmtId="9" fontId="7" fillId="2" borderId="2" xfId="0" applyNumberFormat="1" applyFont="1" applyFill="1" applyBorder="1" applyAlignment="1" applyProtection="1">
      <alignment horizontal="center"/>
      <protection locked="0"/>
    </xf>
    <xf numFmtId="0" fontId="37" fillId="3" borderId="0" xfId="0" applyFont="1" applyFill="1" applyAlignment="1">
      <alignment horizontal="center"/>
    </xf>
    <xf numFmtId="0" fontId="43" fillId="0" borderId="0" xfId="0" applyFont="1" applyAlignment="1">
      <alignment horizontal="left"/>
    </xf>
    <xf numFmtId="168" fontId="7" fillId="2" borderId="6" xfId="0" applyNumberFormat="1" applyFont="1" applyFill="1" applyBorder="1" applyAlignment="1" applyProtection="1">
      <alignment horizontal="center"/>
      <protection locked="0"/>
    </xf>
    <xf numFmtId="0" fontId="34" fillId="13" borderId="0" xfId="0" applyFont="1" applyFill="1" applyAlignment="1">
      <alignment horizontal="center" wrapText="1"/>
    </xf>
    <xf numFmtId="0" fontId="42" fillId="15" borderId="0" xfId="0" applyFont="1" applyFill="1" applyAlignment="1">
      <alignment horizontal="center" vertical="center" wrapText="1"/>
    </xf>
    <xf numFmtId="0" fontId="40" fillId="15" borderId="0" xfId="0" applyFont="1" applyFill="1" applyAlignment="1">
      <alignment horizontal="center" vertical="center" wrapText="1"/>
    </xf>
    <xf numFmtId="0" fontId="7" fillId="2" borderId="3" xfId="0" applyFont="1" applyFill="1" applyBorder="1" applyAlignment="1" applyProtection="1">
      <alignment horizontal="center"/>
      <protection locked="0"/>
    </xf>
    <xf numFmtId="0" fontId="37" fillId="13" borderId="0" xfId="0" applyFont="1" applyFill="1" applyAlignment="1">
      <alignment horizontal="center"/>
    </xf>
    <xf numFmtId="168" fontId="7" fillId="2" borderId="3" xfId="0" applyNumberFormat="1" applyFont="1" applyFill="1" applyBorder="1" applyAlignment="1" applyProtection="1">
      <alignment horizontal="center"/>
      <protection locked="0"/>
    </xf>
    <xf numFmtId="167" fontId="7" fillId="2" borderId="2" xfId="0" applyNumberFormat="1" applyFont="1" applyFill="1" applyBorder="1" applyAlignment="1" applyProtection="1">
      <alignment horizontal="center"/>
      <protection locked="0"/>
    </xf>
    <xf numFmtId="0" fontId="44" fillId="0" borderId="0" xfId="0" applyFont="1" applyAlignment="1">
      <alignment horizontal="left" wrapText="1"/>
    </xf>
    <xf numFmtId="0" fontId="13" fillId="0" borderId="0" xfId="0" applyFont="1" applyAlignment="1">
      <alignment horizontal="left" vertical="top" wrapText="1" indent="1"/>
    </xf>
    <xf numFmtId="0" fontId="33" fillId="0" borderId="0" xfId="0" applyFont="1" applyAlignment="1">
      <alignment horizontal="left" vertical="top" wrapText="1"/>
    </xf>
    <xf numFmtId="0" fontId="14" fillId="0" borderId="0" xfId="0" applyFont="1" applyAlignment="1">
      <alignment horizontal="center"/>
    </xf>
    <xf numFmtId="167" fontId="7" fillId="2" borderId="3" xfId="0" applyNumberFormat="1" applyFont="1" applyFill="1" applyBorder="1" applyAlignment="1" applyProtection="1">
      <alignment horizontal="center"/>
      <protection locked="0"/>
    </xf>
    <xf numFmtId="0" fontId="32" fillId="2" borderId="28" xfId="2" applyFill="1" applyBorder="1" applyAlignment="1" applyProtection="1">
      <alignment horizontal="center"/>
      <protection locked="0"/>
    </xf>
    <xf numFmtId="167" fontId="7" fillId="2" borderId="29" xfId="0" applyNumberFormat="1" applyFont="1" applyFill="1" applyBorder="1" applyAlignment="1" applyProtection="1">
      <alignment horizontal="center"/>
      <protection locked="0"/>
    </xf>
    <xf numFmtId="0" fontId="7" fillId="0" borderId="0" xfId="0" applyFont="1" applyAlignment="1">
      <alignment horizontal="center"/>
    </xf>
    <xf numFmtId="0" fontId="15" fillId="0" borderId="0" xfId="0" applyFont="1" applyAlignment="1">
      <alignment horizontal="left"/>
    </xf>
    <xf numFmtId="0" fontId="15" fillId="0" borderId="7" xfId="0" applyFont="1" applyBorder="1" applyAlignment="1">
      <alignment horizontal="left"/>
    </xf>
    <xf numFmtId="0" fontId="32" fillId="0" borderId="0" xfId="2" applyFill="1" applyBorder="1" applyAlignment="1">
      <alignment horizontal="center"/>
    </xf>
    <xf numFmtId="167" fontId="7" fillId="2" borderId="28" xfId="0" applyNumberFormat="1" applyFont="1" applyFill="1" applyBorder="1" applyAlignment="1" applyProtection="1">
      <alignment horizontal="center"/>
      <protection locked="0"/>
    </xf>
    <xf numFmtId="0" fontId="7" fillId="2" borderId="2" xfId="0" applyFont="1" applyFill="1" applyBorder="1" applyAlignment="1" applyProtection="1">
      <alignment horizontal="center"/>
      <protection locked="0" hidden="1"/>
    </xf>
    <xf numFmtId="0" fontId="12" fillId="0" borderId="0" xfId="0" applyFont="1" applyAlignment="1">
      <alignment horizontal="center" vertical="center" wrapText="1"/>
    </xf>
    <xf numFmtId="0" fontId="7" fillId="2" borderId="1" xfId="0" applyFont="1" applyFill="1" applyBorder="1" applyAlignment="1">
      <alignment horizontal="center"/>
    </xf>
    <xf numFmtId="0" fontId="7" fillId="2" borderId="5" xfId="0" applyFont="1" applyFill="1" applyBorder="1" applyAlignment="1">
      <alignment horizontal="center"/>
    </xf>
    <xf numFmtId="0" fontId="7" fillId="2" borderId="2" xfId="0" applyFont="1" applyFill="1" applyBorder="1" applyAlignment="1">
      <alignment horizontal="center"/>
    </xf>
    <xf numFmtId="0" fontId="7" fillId="2" borderId="9" xfId="0" applyFont="1" applyFill="1" applyBorder="1" applyAlignment="1">
      <alignment horizontal="center"/>
    </xf>
    <xf numFmtId="0" fontId="32" fillId="2" borderId="3" xfId="2" applyFill="1" applyBorder="1" applyAlignment="1" applyProtection="1">
      <alignment horizontal="center"/>
      <protection locked="0"/>
    </xf>
    <xf numFmtId="9" fontId="7" fillId="2" borderId="2" xfId="1" applyFont="1" applyFill="1" applyBorder="1" applyAlignment="1" applyProtection="1">
      <alignment horizontal="center"/>
      <protection hidden="1"/>
    </xf>
    <xf numFmtId="164" fontId="7" fillId="2" borderId="2" xfId="0" applyNumberFormat="1" applyFont="1" applyFill="1" applyBorder="1" applyAlignment="1" applyProtection="1">
      <alignment horizontal="center"/>
      <protection locked="0"/>
    </xf>
    <xf numFmtId="14" fontId="7" fillId="2" borderId="2" xfId="0" applyNumberFormat="1" applyFont="1" applyFill="1" applyBorder="1" applyAlignment="1">
      <alignment horizontal="center"/>
    </xf>
    <xf numFmtId="0" fontId="12" fillId="4" borderId="11" xfId="0" applyFont="1" applyFill="1" applyBorder="1" applyAlignment="1">
      <alignment horizontal="center" vertical="center" wrapText="1"/>
    </xf>
  </cellXfs>
  <cellStyles count="13">
    <cellStyle name="Hyperlink" xfId="2" builtinId="8" customBuiltin="1"/>
    <cellStyle name="Normal" xfId="0" builtinId="0"/>
    <cellStyle name="Normal 10" xfId="3" xr:uid="{00000000-0005-0000-0000-000003000000}"/>
    <cellStyle name="Normal 101" xfId="10" xr:uid="{8163F73C-09C3-4A8B-B5A5-6565C5E3C927}"/>
    <cellStyle name="Normal 103" xfId="11" xr:uid="{0A43E0B0-A9CF-4915-8C03-3C3BB8981362}"/>
    <cellStyle name="Normal 104" xfId="12" xr:uid="{97BE85BE-0746-47CB-A472-30EB908C14EF}"/>
    <cellStyle name="Normal 79" xfId="4" xr:uid="{7EFB0A12-B745-426E-BECC-3C73D957A742}"/>
    <cellStyle name="Normal 84" xfId="5" xr:uid="{B4768D97-5D8F-4ED2-99CF-81F02648E38A}"/>
    <cellStyle name="Normal 87" xfId="6" xr:uid="{5236E7E2-82A3-4DF7-B237-868FD3C71A0C}"/>
    <cellStyle name="Normal 88" xfId="7" xr:uid="{7BB1107A-051C-49E2-A469-47F39C69FE21}"/>
    <cellStyle name="Normal 92" xfId="8" xr:uid="{A201409B-08BA-4C30-A37C-2F02819F1261}"/>
    <cellStyle name="Normal 94" xfId="9" xr:uid="{472A1C70-6D4D-4135-9069-53EFD238F7CC}"/>
    <cellStyle name="Percent" xfId="1" builtinId="5"/>
  </cellStyles>
  <dxfs count="181">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theme="0" tint="-0.14999847407452621"/>
        </left>
        <right/>
        <top style="thin">
          <color theme="0" tint="-0.14999847407452621"/>
        </top>
        <bottom style="thin">
          <color theme="0" tint="-0.14999847407452621"/>
        </bottom>
      </border>
    </dxf>
    <dxf>
      <font>
        <b val="0"/>
        <i val="0"/>
        <strike val="0"/>
        <condense val="0"/>
        <extend val="0"/>
        <outline val="0"/>
        <shadow val="0"/>
        <u val="none"/>
        <vertAlign val="baseline"/>
        <sz val="10"/>
        <color auto="1"/>
        <name val="Arial"/>
        <scheme val="none"/>
      </font>
      <numFmt numFmtId="169" formatCode="#;#"/>
      <fill>
        <patternFill patternType="none">
          <fgColor indexed="64"/>
          <bgColor indexed="65"/>
        </patternFill>
      </fill>
      <alignment horizontal="left"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10"/>
        <color auto="1"/>
        <name val="Arial"/>
        <scheme val="none"/>
      </font>
      <numFmt numFmtId="169" formatCode="#;#"/>
      <fill>
        <patternFill patternType="none">
          <fgColor indexed="64"/>
          <bgColor indexed="65"/>
        </patternFill>
      </fill>
      <alignment horizontal="left"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border outline="0">
        <bottom style="thin">
          <color theme="0" tint="-0.14999847407452621"/>
        </bottom>
      </border>
    </dxf>
    <dxf>
      <numFmt numFmtId="164" formatCode="00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FFC7CE"/>
        </patternFill>
      </fill>
    </dxf>
    <dxf>
      <font>
        <color theme="1"/>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FFC7CE"/>
        </patternFill>
      </fill>
    </dxf>
    <dxf>
      <font>
        <color theme="1"/>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FFC7CE"/>
        </patternFill>
      </fill>
    </dxf>
    <dxf>
      <font>
        <color theme="1"/>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FFC7CE"/>
        </patternFill>
      </fill>
    </dxf>
    <dxf>
      <font>
        <color theme="1"/>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FFCCCC"/>
        </patternFill>
      </fill>
    </dxf>
    <dxf>
      <font>
        <color theme="0"/>
      </font>
      <fill>
        <patternFill patternType="none">
          <fgColor indexed="64"/>
          <bgColor auto="1"/>
        </patternFill>
      </fill>
      <border>
        <left/>
        <right/>
        <top/>
        <bottom/>
        <vertical/>
        <horizontal/>
      </border>
    </dxf>
    <dxf>
      <font>
        <color auto="1"/>
      </font>
      <fill>
        <patternFill>
          <bgColor rgb="FFFFC7CE"/>
        </patternFill>
      </fill>
    </dxf>
    <dxf>
      <font>
        <color auto="1"/>
      </font>
      <fill>
        <patternFill>
          <bgColor rgb="FFFFC7CE"/>
        </patternFill>
      </fill>
    </dxf>
    <dxf>
      <font>
        <color theme="1"/>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FFCCCC"/>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CCC"/>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0"/>
      </font>
      <fill>
        <patternFill>
          <fgColor theme="0"/>
          <bgColor theme="0"/>
        </patternFill>
      </fill>
      <border>
        <left/>
        <right/>
        <top/>
        <bottom/>
        <vertical/>
        <horizontal/>
      </border>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ill>
        <patternFill>
          <bgColor rgb="FFFFCCCC"/>
        </patternFill>
      </fill>
    </dxf>
    <dxf>
      <fill>
        <patternFill>
          <bgColor rgb="FFFFCCCC"/>
        </patternFill>
      </fill>
    </dxf>
    <dxf>
      <font>
        <color theme="0"/>
      </font>
      <fill>
        <patternFill patternType="none">
          <fgColor indexed="64"/>
          <bgColor auto="1"/>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font>
      <fill>
        <patternFill>
          <bgColor rgb="FFFFCCCC"/>
        </patternFill>
      </fill>
    </dxf>
    <dxf>
      <fill>
        <patternFill>
          <bgColor rgb="FFFFCCCC"/>
        </patternFill>
      </fill>
    </dxf>
    <dxf>
      <font>
        <color theme="1"/>
      </font>
      <fill>
        <patternFill>
          <bgColor theme="0"/>
        </patternFill>
      </fill>
    </dxf>
    <dxf>
      <font>
        <color theme="1"/>
      </font>
      <fill>
        <patternFill>
          <bgColor rgb="FFFFC7CE"/>
        </patternFill>
      </fill>
    </dxf>
    <dxf>
      <font>
        <color theme="0"/>
      </font>
      <fill>
        <patternFill>
          <fgColor theme="0"/>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fgColor indexed="64"/>
          <bgColor auto="1"/>
        </patternFill>
      </fill>
      <border>
        <left/>
        <right/>
        <top/>
        <bottom/>
      </border>
    </dxf>
    <dxf>
      <font>
        <color theme="0"/>
      </font>
      <fill>
        <patternFill patternType="none">
          <fgColor indexed="64"/>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rgb="FFFFC7CE"/>
        </patternFill>
      </fill>
    </dxf>
    <dxf>
      <font>
        <color theme="1"/>
      </font>
      <fill>
        <patternFill>
          <bgColor rgb="FFFFC7CE"/>
        </patternFill>
      </fill>
    </dxf>
    <dxf>
      <font>
        <color theme="0"/>
      </font>
      <fill>
        <patternFill>
          <bgColor theme="0"/>
        </patternFill>
      </fill>
      <border>
        <left/>
        <right/>
        <top/>
        <bottom/>
        <vertical/>
        <horizontal/>
      </border>
    </dxf>
    <dxf>
      <font>
        <color rgb="FF9C0006"/>
      </font>
      <fill>
        <patternFill>
          <bgColor rgb="FFFFC7CE"/>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auto="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CCC"/>
        </patternFill>
      </fill>
    </dxf>
    <dxf>
      <fill>
        <patternFill>
          <bgColor rgb="FFFFCCCC"/>
        </patternFill>
      </fill>
    </dxf>
    <dxf>
      <font>
        <color theme="1"/>
      </font>
      <fill>
        <patternFill>
          <bgColor theme="0"/>
        </patternFill>
      </fill>
    </dxf>
    <dxf>
      <font>
        <color theme="0"/>
      </font>
      <fill>
        <patternFill>
          <fgColor theme="0"/>
          <bgColor theme="0"/>
        </patternFill>
      </fill>
      <border>
        <left/>
        <right/>
        <top/>
        <bottom/>
        <vertical/>
        <horizontal/>
      </border>
    </dxf>
    <dxf>
      <font>
        <color auto="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auto="1"/>
      </font>
      <fill>
        <patternFill>
          <bgColor rgb="FFFFC7CE"/>
        </patternFill>
      </fill>
    </dxf>
    <dxf>
      <font>
        <color theme="1"/>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99"/>
      <color rgb="FFFF9966"/>
      <color rgb="FFFF00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K$4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43</xdr:row>
          <xdr:rowOff>171450</xdr:rowOff>
        </xdr:from>
        <xdr:to>
          <xdr:col>13</xdr:col>
          <xdr:colOff>774700</xdr:colOff>
          <xdr:row>47</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Same as ship to on PO. If not please provide</a:t>
              </a:r>
            </a:p>
          </xdr:txBody>
        </xdr:sp>
        <xdr:clientData fLocksWithSheet="0"/>
      </xdr:twoCellAnchor>
    </mc:Choice>
    <mc:Fallback/>
  </mc:AlternateContent>
  <xdr:twoCellAnchor editAs="oneCell">
    <xdr:from>
      <xdr:col>9</xdr:col>
      <xdr:colOff>409575</xdr:colOff>
      <xdr:row>1</xdr:row>
      <xdr:rowOff>28575</xdr:rowOff>
    </xdr:from>
    <xdr:to>
      <xdr:col>12</xdr:col>
      <xdr:colOff>24849</xdr:colOff>
      <xdr:row>2</xdr:row>
      <xdr:rowOff>330504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305550" y="219075"/>
          <a:ext cx="3171826" cy="4924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D2:AK102" totalsRowShown="0">
  <autoFilter ref="AD2:AK102" xr:uid="{00000000-0009-0000-0100-000001000000}"/>
  <sortState xmlns:xlrd2="http://schemas.microsoft.com/office/spreadsheetml/2017/richdata2" ref="AD86:AK86">
    <sortCondition descending="1" ref="AF2:AF101"/>
  </sortState>
  <tableColumns count="8">
    <tableColumn id="1" xr3:uid="{00000000-0010-0000-0000-000001000000}" name="JDE Table Description"/>
    <tableColumn id="2" xr3:uid="{00000000-0010-0000-0000-000002000000}" name="Abbreviated"/>
    <tableColumn id="3" xr3:uid="{00000000-0010-0000-0000-000003000000}" name="State2"/>
    <tableColumn id="4" xr3:uid="{00000000-0010-0000-0000-000004000000}" name="Sales Rep"/>
    <tableColumn id="5" xr3:uid="{00000000-0010-0000-0000-000005000000}" name="SG Number"/>
    <tableColumn id="6" xr3:uid="{00000000-0010-0000-0000-000006000000}" name="RSM"/>
    <tableColumn id="7" xr3:uid="{00000000-0010-0000-0000-000007000000}" name="RSD"/>
    <tableColumn id="8" xr3:uid="{00000000-0010-0000-0000-000008000000}" name="CS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R2:AB1211" totalsRowShown="0">
  <autoFilter ref="R2:AB1211" xr:uid="{00000000-0009-0000-0100-000002000000}"/>
  <tableColumns count="11">
    <tableColumn id="1" xr3:uid="{00000000-0010-0000-0100-000001000000}" name="Zip" dataDxfId="7"/>
    <tableColumn id="2" xr3:uid="{00000000-0010-0000-0100-000002000000}" name="JDE Table Description"/>
    <tableColumn id="3" xr3:uid="{00000000-0010-0000-0100-000003000000}" name="Abbreviated"/>
    <tableColumn id="4" xr3:uid="{00000000-0010-0000-0100-000004000000}" name="State2"/>
    <tableColumn id="5" xr3:uid="{00000000-0010-0000-0100-000005000000}" name="Sales Rep"/>
    <tableColumn id="6" xr3:uid="{00000000-0010-0000-0100-000006000000}" name="SG Number"/>
    <tableColumn id="11" xr3:uid="{6D9703ED-BAD6-40C9-8C46-7B99AFB674C9}" name="Non-Commission Sales Rep"/>
    <tableColumn id="10" xr3:uid="{B074D49E-1E37-458F-AA62-9FB55B730C26}" name="Non-Comm Sales Group"/>
    <tableColumn id="7" xr3:uid="{00000000-0010-0000-0100-000007000000}" name="RSM"/>
    <tableColumn id="8" xr3:uid="{00000000-0010-0000-0100-000008000000}" name="RSD"/>
    <tableColumn id="9" xr3:uid="{00000000-0010-0000-0100-000009000000}" name="CSR"/>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C3:BF198" totalsRowShown="0" headerRowBorderDxfId="6" tableBorderDxfId="5" totalsRowBorderDxfId="4">
  <autoFilter ref="BC3:BF198" xr:uid="{00000000-0009-0000-0100-000003000000}"/>
  <sortState xmlns:xlrd2="http://schemas.microsoft.com/office/spreadsheetml/2017/richdata2" ref="BC4:BF191">
    <sortCondition ref="BD3:BD191"/>
  </sortState>
  <tableColumns count="4">
    <tableColumn id="1" xr3:uid="{00000000-0010-0000-0200-000001000000}" name="SG" dataDxfId="3" dataCellStyle="Normal 104"/>
    <tableColumn id="2" xr3:uid="{00000000-0010-0000-0200-000002000000}" name="SG Name" dataDxfId="2" dataCellStyle="Normal 104"/>
    <tableColumn id="3" xr3:uid="{00000000-0010-0000-0200-000003000000}" name="RSM" dataDxfId="1" dataCellStyle="Normal 104"/>
    <tableColumn id="4" xr3:uid="{00000000-0010-0000-0200-000004000000}" name="RSM Name" dataDxfId="0" dataCellStyle="Normal 10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09902A-BBCD-4109-BB1B-E52C6BE0FCD0}" name="comm_non_comm" displayName="comm_non_comm" ref="BV2:BV4" totalsRowShown="0">
  <autoFilter ref="BV2:BV4" xr:uid="{0343D2B7-BE35-4DA5-9471-BCE54635FD9B}"/>
  <tableColumns count="1">
    <tableColumn id="1" xr3:uid="{E5BC9DB8-1EC7-4490-8A02-A37A6E5360A4}" name="Commissionable/Non-Commissionab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13"/>
  <sheetViews>
    <sheetView showGridLines="0" tabSelected="1" zoomScaleNormal="100" workbookViewId="0">
      <selection activeCell="D105" sqref="D105:G105"/>
    </sheetView>
  </sheetViews>
  <sheetFormatPr defaultRowHeight="14.5" x14ac:dyDescent="0.35"/>
  <cols>
    <col min="1" max="1" width="2.26953125" customWidth="1"/>
    <col min="3" max="3" width="21.453125" customWidth="1"/>
    <col min="4" max="4" width="15.453125" customWidth="1"/>
    <col min="5" max="5" width="7.1796875" customWidth="1"/>
    <col min="6" max="6" width="12.26953125" customWidth="1"/>
    <col min="7" max="7" width="11.26953125" customWidth="1"/>
    <col min="8" max="8" width="6.453125" customWidth="1"/>
    <col min="9" max="9" width="7.81640625" customWidth="1"/>
    <col min="10" max="10" width="29.54296875" customWidth="1"/>
    <col min="12" max="12" width="14.7265625" customWidth="1"/>
    <col min="13" max="13" width="1.81640625" customWidth="1"/>
    <col min="14" max="14" width="16.54296875" customWidth="1"/>
  </cols>
  <sheetData>
    <row r="2" spans="2:15" ht="15" customHeight="1" x14ac:dyDescent="0.35">
      <c r="B2" s="224" t="s">
        <v>0</v>
      </c>
      <c r="C2" s="224"/>
      <c r="D2" s="224"/>
      <c r="E2" s="224"/>
      <c r="F2" s="224"/>
      <c r="G2" s="224"/>
      <c r="H2" s="224"/>
      <c r="I2" s="8"/>
      <c r="J2" s="8"/>
      <c r="K2" s="8"/>
      <c r="L2" s="8"/>
      <c r="M2" s="8"/>
      <c r="N2" s="8"/>
      <c r="O2" s="1"/>
    </row>
    <row r="3" spans="2:15" ht="30" customHeight="1" thickBot="1" x14ac:dyDescent="0.4">
      <c r="B3" s="225"/>
      <c r="C3" s="225"/>
      <c r="D3" s="225"/>
      <c r="E3" s="225"/>
      <c r="F3" s="225"/>
      <c r="G3" s="225"/>
      <c r="H3" s="225"/>
      <c r="I3" s="19"/>
      <c r="J3" s="19"/>
      <c r="K3" s="19"/>
      <c r="L3" s="19"/>
      <c r="M3" s="19"/>
      <c r="N3" s="19"/>
      <c r="O3" s="1"/>
    </row>
    <row r="4" spans="2:15" ht="23.25" customHeight="1" x14ac:dyDescent="0.35">
      <c r="B4" s="41" t="s">
        <v>1</v>
      </c>
      <c r="C4" s="8"/>
      <c r="D4" s="8"/>
      <c r="E4" s="8"/>
      <c r="F4" s="8"/>
      <c r="G4" s="8"/>
      <c r="H4" s="8"/>
      <c r="I4" s="8"/>
      <c r="J4" s="8"/>
      <c r="K4" s="8"/>
      <c r="L4" s="8"/>
      <c r="M4" s="8"/>
      <c r="N4" s="8"/>
      <c r="O4" s="1"/>
    </row>
    <row r="5" spans="2:15" ht="15" hidden="1" customHeight="1" x14ac:dyDescent="0.35">
      <c r="B5" s="7"/>
      <c r="C5" s="6"/>
      <c r="D5" s="223"/>
      <c r="E5" s="223"/>
      <c r="F5" s="223"/>
      <c r="G5" s="223"/>
      <c r="H5" s="223"/>
      <c r="I5" s="6"/>
      <c r="J5" s="229"/>
      <c r="K5" s="229"/>
      <c r="L5" s="229"/>
      <c r="M5" s="229"/>
      <c r="N5" s="229"/>
      <c r="O5" s="2"/>
    </row>
    <row r="6" spans="2:15" ht="3.75" hidden="1" customHeight="1" x14ac:dyDescent="0.35">
      <c r="B6" s="21"/>
      <c r="C6" s="9"/>
      <c r="D6" s="20"/>
      <c r="E6" s="20"/>
      <c r="F6" s="20"/>
      <c r="G6" s="20"/>
      <c r="H6" s="20"/>
      <c r="I6" s="6"/>
      <c r="J6" s="229"/>
      <c r="K6" s="229"/>
      <c r="L6" s="229"/>
      <c r="M6" s="229"/>
      <c r="N6" s="229"/>
      <c r="O6" s="2"/>
    </row>
    <row r="7" spans="2:15" ht="15" hidden="1" customHeight="1" x14ac:dyDescent="0.35">
      <c r="B7" s="7"/>
      <c r="C7" s="6"/>
      <c r="D7" s="223"/>
      <c r="E7" s="223"/>
      <c r="F7" s="223"/>
      <c r="G7" s="223"/>
      <c r="H7" s="223"/>
      <c r="I7" s="6"/>
      <c r="J7" s="229"/>
      <c r="K7" s="229"/>
      <c r="L7" s="229"/>
      <c r="M7" s="229"/>
      <c r="N7" s="229"/>
      <c r="O7" s="2"/>
    </row>
    <row r="8" spans="2:15" ht="15" hidden="1" customHeight="1" x14ac:dyDescent="0.35">
      <c r="B8" s="7"/>
      <c r="C8" s="6"/>
      <c r="D8" s="226"/>
      <c r="E8" s="226"/>
      <c r="F8" s="226"/>
      <c r="G8" s="226"/>
      <c r="H8" s="226"/>
      <c r="I8" s="6"/>
      <c r="J8" s="229"/>
      <c r="K8" s="229"/>
      <c r="L8" s="229"/>
      <c r="M8" s="229"/>
      <c r="N8" s="229"/>
      <c r="O8" s="43"/>
    </row>
    <row r="9" spans="2:15" ht="3.75" hidden="1" customHeight="1" x14ac:dyDescent="0.35">
      <c r="B9" s="21"/>
      <c r="C9" s="9"/>
      <c r="D9" s="12"/>
      <c r="E9" s="12"/>
      <c r="F9" s="12"/>
      <c r="G9" s="12"/>
      <c r="H9" s="12"/>
      <c r="I9" s="6"/>
      <c r="J9" s="229"/>
      <c r="K9" s="229"/>
      <c r="L9" s="229"/>
      <c r="M9" s="229"/>
      <c r="N9" s="229"/>
      <c r="O9" s="2"/>
    </row>
    <row r="10" spans="2:15" ht="15" hidden="1" customHeight="1" x14ac:dyDescent="0.35">
      <c r="B10" s="7"/>
      <c r="C10" s="6"/>
      <c r="D10" s="12"/>
      <c r="E10" s="12"/>
      <c r="F10" s="43"/>
      <c r="G10" s="12"/>
      <c r="H10" s="12"/>
      <c r="I10" s="6"/>
      <c r="J10" s="229"/>
      <c r="K10" s="229"/>
      <c r="L10" s="229"/>
      <c r="M10" s="229"/>
      <c r="N10" s="229"/>
      <c r="O10" s="43"/>
    </row>
    <row r="11" spans="2:15" ht="3.75" hidden="1" customHeight="1" x14ac:dyDescent="0.35">
      <c r="B11" s="21"/>
      <c r="C11" s="9"/>
      <c r="D11" s="20"/>
      <c r="E11" s="20"/>
      <c r="F11" s="20"/>
      <c r="G11" s="20"/>
      <c r="H11" s="20"/>
      <c r="I11" s="6"/>
      <c r="J11" s="38"/>
      <c r="K11" s="9"/>
      <c r="L11" s="9"/>
      <c r="M11" s="9"/>
      <c r="N11" s="10"/>
      <c r="O11" s="2"/>
    </row>
    <row r="12" spans="2:15" ht="5.25" customHeight="1" x14ac:dyDescent="0.35">
      <c r="B12" s="52"/>
      <c r="C12" s="50"/>
      <c r="D12" s="223"/>
      <c r="E12" s="223"/>
      <c r="I12" s="6"/>
      <c r="J12" s="238" t="s">
        <v>2</v>
      </c>
      <c r="K12" s="238"/>
      <c r="L12" s="238"/>
      <c r="M12" s="238"/>
      <c r="N12" s="238"/>
      <c r="O12" s="2"/>
    </row>
    <row r="13" spans="2:15" ht="3.75" customHeight="1" x14ac:dyDescent="0.35">
      <c r="B13" s="21"/>
      <c r="C13" s="9"/>
      <c r="D13" s="20"/>
      <c r="E13" s="20"/>
      <c r="F13" s="20"/>
      <c r="G13" s="20"/>
      <c r="H13" s="20"/>
      <c r="I13" s="6"/>
      <c r="J13" s="238"/>
      <c r="K13" s="238"/>
      <c r="L13" s="238"/>
      <c r="M13" s="238"/>
      <c r="N13" s="238"/>
      <c r="O13" s="2"/>
    </row>
    <row r="14" spans="2:15" x14ac:dyDescent="0.35">
      <c r="B14" s="7" t="s">
        <v>3</v>
      </c>
      <c r="C14" s="6"/>
      <c r="D14" s="228" t="s">
        <v>4</v>
      </c>
      <c r="E14" s="228"/>
      <c r="F14" s="43"/>
      <c r="G14" s="12"/>
      <c r="H14" s="12"/>
      <c r="I14" s="6"/>
      <c r="J14" s="238"/>
      <c r="K14" s="238"/>
      <c r="L14" s="238"/>
      <c r="M14" s="238"/>
      <c r="N14" s="238"/>
      <c r="O14" s="2"/>
    </row>
    <row r="15" spans="2:15" ht="3.75" customHeight="1" x14ac:dyDescent="0.35">
      <c r="B15" s="6"/>
      <c r="C15" s="12"/>
      <c r="D15" s="28"/>
      <c r="E15" s="28"/>
      <c r="F15" s="12"/>
      <c r="G15" s="12"/>
      <c r="H15" s="12"/>
      <c r="I15" s="129"/>
      <c r="J15" s="13"/>
      <c r="K15" s="13"/>
      <c r="L15" s="13"/>
      <c r="M15" s="13"/>
      <c r="N15" s="130"/>
      <c r="O15" s="2"/>
    </row>
    <row r="16" spans="2:15" ht="15" customHeight="1" x14ac:dyDescent="0.35">
      <c r="B16" s="52" t="s">
        <v>5</v>
      </c>
      <c r="C16" s="12"/>
      <c r="D16" s="228"/>
      <c r="E16" s="228"/>
      <c r="F16" s="12"/>
      <c r="G16" s="12"/>
      <c r="H16" s="12"/>
      <c r="I16" s="129"/>
      <c r="J16" s="37" t="s">
        <v>6</v>
      </c>
      <c r="K16" s="6"/>
      <c r="L16" s="237"/>
      <c r="M16" s="232"/>
      <c r="N16" s="233"/>
      <c r="O16" s="2"/>
    </row>
    <row r="17" spans="2:15" ht="3.75" customHeight="1" x14ac:dyDescent="0.35">
      <c r="B17" s="6"/>
      <c r="C17" s="12"/>
      <c r="D17" s="28"/>
      <c r="E17" s="28"/>
      <c r="F17" s="12"/>
      <c r="G17" s="12"/>
      <c r="H17" s="12"/>
      <c r="I17" s="129"/>
      <c r="J17" s="13"/>
      <c r="K17" s="13"/>
      <c r="L17" s="13"/>
      <c r="M17" s="13"/>
      <c r="N17" s="130"/>
      <c r="O17" s="2"/>
    </row>
    <row r="18" spans="2:15" ht="15" customHeight="1" x14ac:dyDescent="0.35">
      <c r="B18" s="6"/>
      <c r="C18" s="12"/>
      <c r="D18" s="28"/>
      <c r="E18" s="28"/>
      <c r="F18" s="12"/>
      <c r="G18" s="12"/>
      <c r="H18" s="12"/>
      <c r="I18" s="12"/>
      <c r="J18" s="37" t="s">
        <v>7</v>
      </c>
      <c r="K18" s="6"/>
      <c r="L18" s="232"/>
      <c r="M18" s="232"/>
      <c r="N18" s="233"/>
      <c r="O18" s="2"/>
    </row>
    <row r="19" spans="2:15" ht="3.75" customHeight="1" x14ac:dyDescent="0.35">
      <c r="B19" s="6"/>
      <c r="C19" s="12"/>
      <c r="D19" s="28"/>
      <c r="E19" s="28"/>
      <c r="F19" s="12"/>
      <c r="G19" s="12"/>
      <c r="H19" s="12"/>
      <c r="I19" s="12"/>
      <c r="J19" s="36"/>
      <c r="K19" s="6"/>
      <c r="L19" s="39"/>
      <c r="M19" s="39"/>
      <c r="N19" s="131"/>
      <c r="O19" s="2"/>
    </row>
    <row r="20" spans="2:15" ht="15" customHeight="1" x14ac:dyDescent="0.35">
      <c r="B20" s="6"/>
      <c r="C20" s="12"/>
      <c r="D20" s="28"/>
      <c r="E20" s="28"/>
      <c r="F20" s="12"/>
      <c r="G20" s="12"/>
      <c r="H20" s="12"/>
      <c r="I20" s="12"/>
      <c r="J20" s="36" t="s">
        <v>8</v>
      </c>
      <c r="K20" s="6"/>
      <c r="L20" s="232"/>
      <c r="M20" s="232"/>
      <c r="N20" s="233"/>
      <c r="O20" s="2"/>
    </row>
    <row r="21" spans="2:15" ht="3.75" customHeight="1" x14ac:dyDescent="0.35">
      <c r="B21" s="6"/>
      <c r="C21" s="12"/>
      <c r="D21" s="28"/>
      <c r="E21" s="28"/>
      <c r="F21" s="12"/>
      <c r="G21" s="12"/>
      <c r="H21" s="12"/>
      <c r="I21" s="12"/>
      <c r="J21" s="36"/>
      <c r="K21" s="6"/>
      <c r="L21" s="39"/>
      <c r="M21" s="39"/>
      <c r="N21" s="131"/>
      <c r="O21" s="2"/>
    </row>
    <row r="22" spans="2:15" ht="15" customHeight="1" x14ac:dyDescent="0.35">
      <c r="B22" s="6"/>
      <c r="C22" s="12"/>
      <c r="D22" s="28"/>
      <c r="E22" s="28"/>
      <c r="F22" s="12"/>
      <c r="G22" s="12"/>
      <c r="H22" s="12"/>
      <c r="I22" s="12"/>
      <c r="J22" s="40" t="s">
        <v>9</v>
      </c>
      <c r="K22" s="11"/>
      <c r="L22" s="230"/>
      <c r="M22" s="230"/>
      <c r="N22" s="231"/>
      <c r="O22" s="2"/>
    </row>
    <row r="23" spans="2:15" ht="33" customHeight="1" x14ac:dyDescent="0.35">
      <c r="B23" s="6"/>
      <c r="C23" s="12"/>
      <c r="D23" s="28"/>
      <c r="E23" s="28"/>
      <c r="F23" s="12"/>
      <c r="G23" s="12"/>
      <c r="H23" s="12"/>
      <c r="I23" s="12"/>
      <c r="J23" s="13"/>
      <c r="K23" s="13"/>
      <c r="L23" s="13"/>
      <c r="M23" s="13"/>
      <c r="N23" s="13"/>
      <c r="O23" s="2"/>
    </row>
    <row r="24" spans="2:15" x14ac:dyDescent="0.35">
      <c r="B24" s="14" t="s">
        <v>10</v>
      </c>
      <c r="C24" s="12"/>
      <c r="D24" s="12"/>
      <c r="E24" s="12"/>
      <c r="F24" s="12"/>
      <c r="G24" s="12"/>
      <c r="H24" s="12"/>
      <c r="I24" s="12"/>
      <c r="J24" s="15"/>
      <c r="K24" s="15"/>
      <c r="L24" s="15"/>
      <c r="M24" s="15"/>
      <c r="N24" s="15"/>
      <c r="O24" s="1"/>
    </row>
    <row r="25" spans="2:15" ht="7.5" customHeight="1" x14ac:dyDescent="0.35">
      <c r="B25" s="12"/>
      <c r="C25" s="12"/>
      <c r="D25" s="12"/>
      <c r="E25" s="12"/>
      <c r="F25" s="12"/>
      <c r="G25" s="12"/>
      <c r="H25" s="12"/>
      <c r="I25" s="12"/>
      <c r="J25" s="12"/>
      <c r="K25" s="12"/>
      <c r="L25" s="12"/>
      <c r="M25" s="12"/>
      <c r="N25" s="12"/>
      <c r="O25" s="1"/>
    </row>
    <row r="26" spans="2:15" ht="15" customHeight="1" x14ac:dyDescent="0.35">
      <c r="B26" s="7" t="s">
        <v>11</v>
      </c>
      <c r="C26" s="8"/>
      <c r="D26" s="8"/>
      <c r="E26" s="8"/>
      <c r="F26" s="8"/>
      <c r="G26" s="8"/>
      <c r="H26" s="198"/>
      <c r="I26" s="198"/>
      <c r="J26" s="198"/>
      <c r="K26" s="50"/>
      <c r="L26" s="138" t="s">
        <v>12</v>
      </c>
      <c r="N26" s="145" t="s">
        <v>13</v>
      </c>
      <c r="O26" s="1"/>
    </row>
    <row r="27" spans="2:15" ht="3" customHeight="1" x14ac:dyDescent="0.35">
      <c r="B27" s="7"/>
      <c r="C27" s="8"/>
      <c r="D27" s="8"/>
      <c r="E27" s="8"/>
      <c r="F27" s="8"/>
      <c r="G27" s="8"/>
      <c r="H27" s="8"/>
      <c r="I27" s="8"/>
      <c r="J27" s="8"/>
      <c r="K27" s="8"/>
      <c r="L27" s="8"/>
      <c r="O27" s="1"/>
    </row>
    <row r="28" spans="2:15" x14ac:dyDescent="0.35">
      <c r="B28" s="8"/>
      <c r="C28" s="8"/>
      <c r="D28" s="8"/>
      <c r="E28" s="8"/>
      <c r="F28" s="8"/>
      <c r="G28" s="6" t="s">
        <v>14</v>
      </c>
      <c r="H28" s="198"/>
      <c r="I28" s="198"/>
      <c r="J28" s="198"/>
      <c r="L28" s="136" t="s">
        <v>15</v>
      </c>
      <c r="M28" s="137"/>
      <c r="N28" s="136" t="s">
        <v>16</v>
      </c>
      <c r="O28" s="42"/>
    </row>
    <row r="29" spans="2:15" ht="3" customHeight="1" x14ac:dyDescent="0.35">
      <c r="B29" s="8"/>
      <c r="C29" s="8"/>
      <c r="D29" s="8"/>
      <c r="E29" s="8"/>
      <c r="F29" s="8"/>
      <c r="G29" s="7"/>
      <c r="H29" s="8"/>
      <c r="I29" s="8"/>
      <c r="J29" s="8"/>
      <c r="K29" s="8"/>
      <c r="L29" s="8"/>
      <c r="M29" s="23"/>
      <c r="N29" s="23"/>
      <c r="O29" s="1"/>
    </row>
    <row r="30" spans="2:15" x14ac:dyDescent="0.35">
      <c r="B30" s="7" t="s">
        <v>17</v>
      </c>
      <c r="C30" s="8"/>
      <c r="D30" s="8"/>
      <c r="E30" s="8"/>
      <c r="F30" s="8"/>
      <c r="G30" s="8"/>
      <c r="H30" s="198"/>
      <c r="I30" s="198"/>
      <c r="J30" s="143" t="s">
        <v>18</v>
      </c>
      <c r="K30" s="142"/>
      <c r="L30" s="149"/>
      <c r="M30" s="137"/>
      <c r="N30" s="149"/>
      <c r="O30" s="1"/>
    </row>
    <row r="31" spans="2:15" ht="3" customHeight="1" x14ac:dyDescent="0.35">
      <c r="B31" s="7"/>
      <c r="C31" s="8"/>
      <c r="D31" s="8"/>
      <c r="E31" s="8"/>
      <c r="F31" s="8"/>
      <c r="G31" s="8"/>
      <c r="H31" s="8"/>
      <c r="I31" s="8"/>
      <c r="J31" s="8"/>
      <c r="K31" s="8"/>
      <c r="L31" s="8"/>
      <c r="M31" s="23"/>
      <c r="N31" s="23"/>
      <c r="O31" s="1"/>
    </row>
    <row r="32" spans="2:15" x14ac:dyDescent="0.35">
      <c r="B32" s="7" t="s">
        <v>19</v>
      </c>
      <c r="C32" s="8"/>
      <c r="D32" s="8"/>
      <c r="E32" s="8"/>
      <c r="F32" s="8"/>
      <c r="G32" s="8"/>
      <c r="H32" s="198"/>
      <c r="I32" s="198"/>
      <c r="J32" s="50"/>
      <c r="K32" s="50"/>
      <c r="L32" s="8"/>
      <c r="M32" s="23"/>
      <c r="N32" s="23"/>
      <c r="O32" s="1"/>
    </row>
    <row r="33" spans="2:15" ht="3" customHeight="1" x14ac:dyDescent="0.35">
      <c r="B33" s="33"/>
      <c r="C33" s="8"/>
      <c r="D33" s="8"/>
      <c r="E33" s="8"/>
      <c r="F33" s="8"/>
      <c r="G33" s="8"/>
      <c r="H33" s="39"/>
      <c r="I33" s="39"/>
      <c r="J33" s="39"/>
      <c r="K33" s="39"/>
      <c r="L33" s="8"/>
      <c r="M33" s="23"/>
      <c r="N33" s="23"/>
      <c r="O33" s="1"/>
    </row>
    <row r="34" spans="2:15" x14ac:dyDescent="0.35">
      <c r="B34" s="7" t="s">
        <v>20</v>
      </c>
      <c r="C34" s="12"/>
      <c r="D34" s="12"/>
      <c r="E34" s="12"/>
      <c r="F34" s="12"/>
      <c r="G34" s="12"/>
      <c r="H34" s="198"/>
      <c r="I34" s="198"/>
      <c r="J34" s="198"/>
      <c r="K34" s="198"/>
      <c r="L34" s="198"/>
      <c r="M34" s="198"/>
      <c r="N34" s="198"/>
      <c r="O34" s="45"/>
    </row>
    <row r="35" spans="2:15" ht="3" customHeight="1" x14ac:dyDescent="0.35">
      <c r="B35" s="7"/>
      <c r="C35" s="12"/>
      <c r="D35" s="12"/>
      <c r="E35" s="12"/>
      <c r="F35" s="12"/>
      <c r="G35" s="12"/>
      <c r="H35" s="35"/>
      <c r="I35" s="35"/>
      <c r="J35" s="35"/>
      <c r="K35" s="35"/>
      <c r="L35" s="35"/>
      <c r="M35" s="35"/>
      <c r="N35" s="35"/>
      <c r="O35" s="1"/>
    </row>
    <row r="36" spans="2:15" x14ac:dyDescent="0.35">
      <c r="B36" s="7" t="s">
        <v>21</v>
      </c>
      <c r="C36" s="12"/>
      <c r="D36" s="12"/>
      <c r="E36" s="12"/>
      <c r="F36" s="12"/>
      <c r="G36" s="12"/>
      <c r="H36" s="198"/>
      <c r="I36" s="198"/>
      <c r="J36" s="198"/>
      <c r="K36" s="198"/>
      <c r="L36" s="198"/>
      <c r="M36" s="198"/>
      <c r="N36" s="198"/>
      <c r="O36" s="1"/>
    </row>
    <row r="37" spans="2:15" ht="3" customHeight="1" x14ac:dyDescent="0.35">
      <c r="B37" s="7"/>
      <c r="C37" s="12"/>
      <c r="D37" s="12"/>
      <c r="E37" s="12"/>
      <c r="F37" s="12"/>
      <c r="G37" s="12"/>
      <c r="H37" s="12"/>
      <c r="I37" s="12"/>
      <c r="J37" s="12"/>
      <c r="K37" s="12"/>
      <c r="L37" s="12"/>
      <c r="M37" s="12"/>
      <c r="N37" s="12"/>
      <c r="O37" s="1"/>
    </row>
    <row r="38" spans="2:15" x14ac:dyDescent="0.35">
      <c r="B38" s="32" t="s">
        <v>22</v>
      </c>
      <c r="C38" s="6"/>
      <c r="D38" s="6"/>
      <c r="E38" s="6"/>
      <c r="F38" s="6"/>
      <c r="G38" s="12"/>
      <c r="H38" s="198"/>
      <c r="I38" s="198"/>
      <c r="J38" s="50"/>
      <c r="K38" s="6"/>
      <c r="L38" s="12"/>
      <c r="M38" s="12"/>
      <c r="N38" s="12"/>
      <c r="O38" s="1"/>
    </row>
    <row r="39" spans="2:15" ht="3" customHeight="1" x14ac:dyDescent="0.35">
      <c r="B39" s="7"/>
      <c r="C39" s="6"/>
      <c r="D39" s="6"/>
      <c r="E39" s="6"/>
      <c r="F39" s="6"/>
      <c r="G39" s="12"/>
      <c r="H39" s="12"/>
      <c r="I39" s="12"/>
      <c r="J39" s="51"/>
      <c r="K39" s="12"/>
      <c r="L39" s="12"/>
      <c r="M39" s="12"/>
      <c r="N39" s="12"/>
      <c r="O39" s="1"/>
    </row>
    <row r="40" spans="2:15" x14ac:dyDescent="0.35">
      <c r="B40" s="7" t="s">
        <v>23</v>
      </c>
      <c r="C40" s="12"/>
      <c r="D40" s="12"/>
      <c r="E40" s="12"/>
      <c r="F40" s="12"/>
      <c r="G40" s="12"/>
      <c r="H40" s="198"/>
      <c r="I40" s="198"/>
      <c r="J40" s="50"/>
      <c r="K40" s="12"/>
      <c r="L40" s="12"/>
      <c r="M40" s="12"/>
      <c r="N40" s="12"/>
      <c r="O40" s="1"/>
    </row>
    <row r="41" spans="2:15" ht="3" customHeight="1" x14ac:dyDescent="0.35">
      <c r="B41" s="7"/>
      <c r="C41" s="12"/>
      <c r="D41" s="12"/>
      <c r="E41" s="12"/>
      <c r="F41" s="12"/>
      <c r="G41" s="12"/>
      <c r="H41" s="12"/>
      <c r="I41" s="12"/>
      <c r="J41" s="51"/>
      <c r="K41" s="12"/>
      <c r="L41" s="12"/>
      <c r="M41" s="12"/>
      <c r="N41" s="12"/>
      <c r="O41" s="1"/>
    </row>
    <row r="42" spans="2:15" x14ac:dyDescent="0.35">
      <c r="B42" s="32" t="s">
        <v>24</v>
      </c>
      <c r="C42" s="8"/>
      <c r="D42" s="8"/>
      <c r="E42" s="8"/>
      <c r="F42" s="8"/>
      <c r="G42" s="8"/>
      <c r="H42" s="198"/>
      <c r="I42" s="198"/>
      <c r="J42" s="50"/>
      <c r="K42" s="6"/>
      <c r="L42" s="8"/>
      <c r="M42" s="8"/>
      <c r="N42" s="8"/>
      <c r="O42" s="7"/>
    </row>
    <row r="43" spans="2:15" ht="18.75" customHeight="1" x14ac:dyDescent="0.35">
      <c r="B43" s="6"/>
      <c r="C43" s="6"/>
      <c r="D43" s="6"/>
      <c r="E43" s="6"/>
      <c r="F43" s="6"/>
      <c r="G43" s="6"/>
      <c r="H43" s="6"/>
      <c r="I43" s="6"/>
      <c r="J43" s="6"/>
      <c r="K43" s="6"/>
      <c r="L43" s="6"/>
      <c r="M43" s="6"/>
      <c r="N43" s="6"/>
      <c r="O43" s="43"/>
    </row>
    <row r="44" spans="2:15" ht="15.5" x14ac:dyDescent="0.35">
      <c r="B44" s="14" t="s">
        <v>25</v>
      </c>
      <c r="C44" s="8"/>
      <c r="D44" s="8"/>
      <c r="E44" s="24"/>
      <c r="F44" s="8"/>
      <c r="G44" s="8"/>
      <c r="H44" s="8"/>
      <c r="I44" s="46" t="s">
        <v>26</v>
      </c>
      <c r="J44" s="45"/>
      <c r="K44" s="8"/>
      <c r="L44" s="8"/>
      <c r="M44" s="8"/>
      <c r="N44" s="8"/>
      <c r="O44" s="1"/>
    </row>
    <row r="45" spans="2:15" ht="3" customHeight="1" x14ac:dyDescent="0.35">
      <c r="B45" s="12"/>
      <c r="C45" s="12"/>
      <c r="D45" s="12"/>
      <c r="E45" s="12"/>
      <c r="F45" s="12"/>
      <c r="G45" s="12"/>
      <c r="H45" s="12"/>
      <c r="I45" s="12"/>
      <c r="J45" s="12"/>
      <c r="K45" s="12"/>
      <c r="L45" s="12"/>
      <c r="M45" s="12"/>
      <c r="N45" s="12"/>
      <c r="O45" s="1"/>
    </row>
    <row r="46" spans="2:15" x14ac:dyDescent="0.35">
      <c r="B46" s="22" t="s">
        <v>27</v>
      </c>
      <c r="C46" s="18"/>
      <c r="D46" s="18"/>
      <c r="E46" s="18"/>
      <c r="F46" s="18"/>
      <c r="G46" s="18"/>
      <c r="H46" s="6"/>
      <c r="I46" s="17" t="s">
        <v>28</v>
      </c>
      <c r="J46" s="18"/>
      <c r="K46" s="139" t="b">
        <v>0</v>
      </c>
      <c r="L46" s="140"/>
      <c r="M46" s="140"/>
      <c r="N46" s="140"/>
      <c r="O46" s="141"/>
    </row>
    <row r="47" spans="2:15" ht="3" customHeight="1" x14ac:dyDescent="0.35">
      <c r="B47" s="7"/>
      <c r="C47" s="6"/>
      <c r="D47" s="39"/>
      <c r="E47" s="39"/>
      <c r="F47" s="39"/>
      <c r="G47" s="39"/>
      <c r="H47" s="6"/>
      <c r="I47" s="6"/>
      <c r="J47" s="6"/>
      <c r="K47" s="6"/>
      <c r="L47" s="6"/>
      <c r="M47" s="6"/>
      <c r="N47" s="6"/>
      <c r="O47" s="1"/>
    </row>
    <row r="48" spans="2:15" x14ac:dyDescent="0.35">
      <c r="B48" s="7" t="s">
        <v>29</v>
      </c>
      <c r="C48" s="6"/>
      <c r="D48" s="198"/>
      <c r="E48" s="198"/>
      <c r="F48" s="198"/>
      <c r="G48" s="198"/>
      <c r="H48" s="6"/>
      <c r="I48" s="6" t="s">
        <v>30</v>
      </c>
      <c r="J48" s="6"/>
      <c r="K48" s="198"/>
      <c r="L48" s="198"/>
      <c r="M48" s="198"/>
      <c r="N48" s="198"/>
      <c r="O48" s="1"/>
    </row>
    <row r="49" spans="2:15" x14ac:dyDescent="0.35">
      <c r="B49" s="7" t="s">
        <v>31</v>
      </c>
      <c r="C49" s="6"/>
      <c r="D49" s="212"/>
      <c r="E49" s="212"/>
      <c r="F49" s="212"/>
      <c r="G49" s="212"/>
      <c r="H49" s="6"/>
      <c r="I49" s="6" t="s">
        <v>32</v>
      </c>
      <c r="J49" s="6"/>
      <c r="K49" s="234"/>
      <c r="L49" s="234"/>
      <c r="M49" s="234"/>
      <c r="N49" s="234"/>
      <c r="O49" s="1"/>
    </row>
    <row r="50" spans="2:15" x14ac:dyDescent="0.35">
      <c r="B50" s="7" t="s">
        <v>33</v>
      </c>
      <c r="C50" s="6"/>
      <c r="D50" s="212"/>
      <c r="E50" s="212"/>
      <c r="F50" s="212"/>
      <c r="G50" s="212"/>
      <c r="H50" s="6"/>
      <c r="I50" s="6" t="s">
        <v>34</v>
      </c>
      <c r="J50" s="6"/>
      <c r="K50" s="227"/>
      <c r="L50" s="227"/>
      <c r="M50" s="227"/>
      <c r="N50" s="227"/>
      <c r="O50" s="1"/>
    </row>
    <row r="51" spans="2:15" x14ac:dyDescent="0.35">
      <c r="B51" s="7" t="s">
        <v>35</v>
      </c>
      <c r="C51" s="6"/>
      <c r="D51" s="212"/>
      <c r="E51" s="212"/>
      <c r="F51" s="212"/>
      <c r="G51" s="212"/>
      <c r="H51" s="6"/>
      <c r="I51" s="6" t="s">
        <v>36</v>
      </c>
      <c r="J51" s="6"/>
      <c r="K51" s="200" t="s">
        <v>13</v>
      </c>
      <c r="L51" s="200"/>
      <c r="M51" s="200"/>
      <c r="N51" s="200"/>
      <c r="O51" s="1"/>
    </row>
    <row r="52" spans="2:15" x14ac:dyDescent="0.35">
      <c r="B52" s="7" t="s">
        <v>36</v>
      </c>
      <c r="C52" s="6"/>
      <c r="D52" s="212" t="s">
        <v>13</v>
      </c>
      <c r="E52" s="212"/>
      <c r="F52" s="212"/>
      <c r="G52" s="212"/>
      <c r="H52" s="6"/>
      <c r="I52" s="6" t="s">
        <v>31</v>
      </c>
      <c r="J52" s="6"/>
      <c r="K52" s="220"/>
      <c r="L52" s="220"/>
      <c r="M52" s="220"/>
      <c r="N52" s="220"/>
      <c r="O52" s="1"/>
    </row>
    <row r="53" spans="2:15" x14ac:dyDescent="0.35">
      <c r="B53" s="7" t="s">
        <v>34</v>
      </c>
      <c r="C53" s="6"/>
      <c r="D53" s="220"/>
      <c r="E53" s="220"/>
      <c r="F53" s="220"/>
      <c r="G53" s="220"/>
      <c r="H53" s="6"/>
      <c r="I53" s="6" t="s">
        <v>33</v>
      </c>
      <c r="J53" s="6"/>
      <c r="K53" s="220"/>
      <c r="L53" s="220"/>
      <c r="M53" s="220"/>
      <c r="N53" s="220"/>
      <c r="O53" s="1"/>
    </row>
    <row r="54" spans="2:15" x14ac:dyDescent="0.35">
      <c r="B54" s="7" t="s">
        <v>32</v>
      </c>
      <c r="C54" s="6"/>
      <c r="D54" s="234"/>
      <c r="E54" s="234"/>
      <c r="F54" s="234"/>
      <c r="G54" s="234"/>
      <c r="H54" s="6"/>
      <c r="I54" s="6" t="s">
        <v>37</v>
      </c>
      <c r="J54" s="6"/>
      <c r="K54" s="220"/>
      <c r="L54" s="220"/>
      <c r="M54" s="220"/>
      <c r="N54" s="220"/>
      <c r="O54" s="1"/>
    </row>
    <row r="55" spans="2:15" x14ac:dyDescent="0.35">
      <c r="B55" s="6"/>
      <c r="C55" s="6"/>
      <c r="D55" s="6"/>
      <c r="E55" s="6"/>
      <c r="F55" s="6"/>
      <c r="G55" s="6"/>
      <c r="H55" s="6"/>
      <c r="I55" s="6"/>
      <c r="J55" s="6"/>
      <c r="K55" s="6"/>
      <c r="L55" s="6"/>
      <c r="M55" s="6"/>
      <c r="N55" s="6"/>
      <c r="O55" s="6"/>
    </row>
    <row r="56" spans="2:15" x14ac:dyDescent="0.35">
      <c r="B56" s="22" t="s">
        <v>38</v>
      </c>
      <c r="C56" s="18"/>
      <c r="D56" s="18"/>
      <c r="E56" s="18"/>
      <c r="F56" s="18"/>
      <c r="G56" s="18"/>
      <c r="H56" s="32"/>
      <c r="I56" s="22" t="s">
        <v>39</v>
      </c>
      <c r="J56" s="22"/>
      <c r="K56" s="18"/>
      <c r="L56" s="18"/>
      <c r="M56" s="18"/>
      <c r="N56" s="18"/>
      <c r="O56" s="1"/>
    </row>
    <row r="57" spans="2:15" ht="3" customHeight="1" x14ac:dyDescent="0.35">
      <c r="B57" s="7"/>
      <c r="C57" s="6"/>
      <c r="D57" s="6"/>
      <c r="E57" s="6"/>
      <c r="F57" s="6"/>
      <c r="G57" s="6"/>
      <c r="H57" s="32"/>
      <c r="I57" s="32"/>
      <c r="J57" s="32"/>
      <c r="K57" s="32"/>
      <c r="L57" s="32"/>
      <c r="M57" s="32"/>
      <c r="N57" s="32"/>
      <c r="O57" s="1"/>
    </row>
    <row r="58" spans="2:15" x14ac:dyDescent="0.35">
      <c r="B58" s="6" t="s">
        <v>40</v>
      </c>
      <c r="C58" s="6"/>
      <c r="D58" s="198"/>
      <c r="E58" s="198"/>
      <c r="F58" s="198"/>
      <c r="G58" s="198"/>
      <c r="H58" s="32"/>
      <c r="I58" s="32" t="s">
        <v>31</v>
      </c>
      <c r="J58" s="32"/>
      <c r="K58" s="198"/>
      <c r="L58" s="198"/>
      <c r="M58" s="198"/>
      <c r="N58" s="198"/>
      <c r="O58" s="1"/>
    </row>
    <row r="59" spans="2:15" x14ac:dyDescent="0.35">
      <c r="B59" s="6" t="s">
        <v>41</v>
      </c>
      <c r="C59" s="6"/>
      <c r="D59" s="198"/>
      <c r="E59" s="198"/>
      <c r="F59" s="198"/>
      <c r="G59" s="198"/>
      <c r="H59" s="32"/>
      <c r="I59" s="32" t="s">
        <v>33</v>
      </c>
      <c r="J59" s="32"/>
      <c r="K59" s="198"/>
      <c r="L59" s="198"/>
      <c r="M59" s="198"/>
      <c r="N59" s="198"/>
      <c r="O59" s="1"/>
    </row>
    <row r="60" spans="2:15" x14ac:dyDescent="0.35">
      <c r="B60" s="7" t="s">
        <v>35</v>
      </c>
      <c r="C60" s="6"/>
      <c r="D60" s="198"/>
      <c r="E60" s="198"/>
      <c r="F60" s="198"/>
      <c r="G60" s="198"/>
      <c r="H60" s="32"/>
      <c r="I60" s="32" t="s">
        <v>35</v>
      </c>
      <c r="J60" s="32"/>
      <c r="K60" s="198"/>
      <c r="L60" s="198"/>
      <c r="M60" s="198"/>
      <c r="N60" s="198"/>
      <c r="O60" s="1"/>
    </row>
    <row r="61" spans="2:15" x14ac:dyDescent="0.35">
      <c r="B61" s="7" t="s">
        <v>36</v>
      </c>
      <c r="C61" s="6"/>
      <c r="D61" s="214" t="s">
        <v>13</v>
      </c>
      <c r="E61" s="214"/>
      <c r="F61" s="214"/>
      <c r="G61" s="214"/>
      <c r="H61" s="32"/>
      <c r="I61" s="32" t="s">
        <v>36</v>
      </c>
      <c r="J61" s="32"/>
      <c r="K61" s="214" t="s">
        <v>13</v>
      </c>
      <c r="L61" s="214"/>
      <c r="M61" s="214"/>
      <c r="N61" s="214"/>
      <c r="O61" s="1"/>
    </row>
    <row r="62" spans="2:15" x14ac:dyDescent="0.35">
      <c r="B62" s="7" t="s">
        <v>34</v>
      </c>
      <c r="C62" s="6"/>
      <c r="D62" s="215"/>
      <c r="E62" s="215"/>
      <c r="F62" s="215"/>
      <c r="G62" s="215"/>
      <c r="H62" s="32"/>
      <c r="I62" s="32" t="s">
        <v>34</v>
      </c>
      <c r="J62" s="32"/>
      <c r="K62" s="215"/>
      <c r="L62" s="215"/>
      <c r="M62" s="215"/>
      <c r="N62" s="215"/>
      <c r="O62" s="1"/>
    </row>
    <row r="63" spans="2:15" x14ac:dyDescent="0.35">
      <c r="B63" s="7" t="s">
        <v>32</v>
      </c>
      <c r="C63" s="6"/>
      <c r="D63" s="198"/>
      <c r="E63" s="198"/>
      <c r="F63" s="198"/>
      <c r="G63" s="198"/>
      <c r="H63" s="32"/>
      <c r="I63" s="32" t="s">
        <v>32</v>
      </c>
      <c r="J63" s="32"/>
      <c r="K63" s="198"/>
      <c r="L63" s="198"/>
      <c r="M63" s="198"/>
      <c r="N63" s="198"/>
      <c r="O63" s="1"/>
    </row>
    <row r="64" spans="2:15" x14ac:dyDescent="0.35">
      <c r="B64" s="6"/>
      <c r="C64" s="6"/>
      <c r="D64" s="6"/>
      <c r="E64" s="6"/>
      <c r="F64" s="6"/>
      <c r="G64" s="6"/>
      <c r="H64" s="6"/>
      <c r="I64" s="6"/>
      <c r="J64" s="6"/>
      <c r="K64" s="6"/>
      <c r="L64" s="6"/>
      <c r="M64" s="6"/>
      <c r="N64" s="6"/>
      <c r="O64" s="6"/>
    </row>
    <row r="65" spans="1:15" x14ac:dyDescent="0.35">
      <c r="B65" s="22" t="s">
        <v>42</v>
      </c>
      <c r="C65" s="18"/>
      <c r="D65" s="18"/>
      <c r="E65" s="18"/>
      <c r="F65" s="18"/>
      <c r="G65" s="18"/>
      <c r="H65" s="32"/>
      <c r="I65" s="32"/>
      <c r="J65" s="32"/>
      <c r="K65" s="6"/>
      <c r="L65" s="6"/>
      <c r="M65" s="6"/>
      <c r="N65" s="6"/>
      <c r="O65" s="1"/>
    </row>
    <row r="66" spans="1:15" ht="3" customHeight="1" x14ac:dyDescent="0.35">
      <c r="B66" s="7"/>
      <c r="C66" s="6"/>
      <c r="D66" s="6"/>
      <c r="E66" s="6"/>
      <c r="F66" s="6"/>
      <c r="G66" s="6"/>
      <c r="H66" s="32"/>
      <c r="I66" s="32"/>
      <c r="J66" s="32"/>
      <c r="K66" s="32"/>
      <c r="L66" s="32"/>
      <c r="M66" s="32"/>
      <c r="N66" s="32"/>
      <c r="O66" s="1"/>
    </row>
    <row r="67" spans="1:15" x14ac:dyDescent="0.35">
      <c r="B67" s="6" t="s">
        <v>40</v>
      </c>
      <c r="C67" s="6"/>
      <c r="D67" s="198"/>
      <c r="E67" s="198"/>
      <c r="F67" s="198"/>
      <c r="G67" s="198"/>
      <c r="H67" s="32"/>
      <c r="I67" s="32"/>
      <c r="J67" s="219"/>
      <c r="K67" s="219"/>
      <c r="L67" s="219"/>
      <c r="M67" s="219"/>
      <c r="N67" s="219"/>
      <c r="O67" s="1"/>
    </row>
    <row r="68" spans="1:15" x14ac:dyDescent="0.35">
      <c r="B68" s="6" t="s">
        <v>41</v>
      </c>
      <c r="C68" s="6"/>
      <c r="D68" s="198"/>
      <c r="E68" s="198"/>
      <c r="F68" s="198"/>
      <c r="G68" s="198"/>
      <c r="H68" s="32"/>
      <c r="I68" s="32"/>
      <c r="J68" s="219"/>
      <c r="K68" s="219"/>
      <c r="L68" s="219"/>
      <c r="M68" s="219"/>
      <c r="N68" s="219"/>
      <c r="O68" s="1"/>
    </row>
    <row r="69" spans="1:15" x14ac:dyDescent="0.35">
      <c r="B69" s="7" t="s">
        <v>35</v>
      </c>
      <c r="C69" s="6"/>
      <c r="D69" s="198"/>
      <c r="E69" s="198"/>
      <c r="F69" s="198"/>
      <c r="G69" s="198"/>
      <c r="H69" s="32"/>
      <c r="I69" s="32"/>
      <c r="J69" s="219"/>
      <c r="K69" s="219"/>
      <c r="L69" s="219"/>
      <c r="M69" s="219"/>
      <c r="N69" s="219"/>
      <c r="O69" s="1"/>
    </row>
    <row r="70" spans="1:15" x14ac:dyDescent="0.35">
      <c r="B70" s="7" t="s">
        <v>36</v>
      </c>
      <c r="C70" s="6"/>
      <c r="D70" s="214" t="s">
        <v>13</v>
      </c>
      <c r="E70" s="214"/>
      <c r="F70" s="214"/>
      <c r="G70" s="214"/>
      <c r="H70" s="32"/>
      <c r="I70" s="32"/>
      <c r="J70" s="219"/>
      <c r="K70" s="219"/>
      <c r="L70" s="219"/>
      <c r="M70" s="219"/>
      <c r="N70" s="219"/>
      <c r="O70" s="1"/>
    </row>
    <row r="71" spans="1:15" x14ac:dyDescent="0.35">
      <c r="B71" s="7" t="s">
        <v>30</v>
      </c>
      <c r="C71" s="6"/>
      <c r="D71" s="198"/>
      <c r="E71" s="198"/>
      <c r="F71" s="198"/>
      <c r="G71" s="198"/>
      <c r="H71" s="32"/>
      <c r="I71" s="32"/>
      <c r="J71" s="219"/>
      <c r="K71" s="219"/>
      <c r="L71" s="219"/>
      <c r="M71" s="219"/>
      <c r="N71" s="219"/>
      <c r="O71" s="1"/>
    </row>
    <row r="72" spans="1:15" x14ac:dyDescent="0.35">
      <c r="B72" s="7" t="s">
        <v>34</v>
      </c>
      <c r="C72" s="6"/>
      <c r="D72" s="222"/>
      <c r="E72" s="222"/>
      <c r="F72" s="222"/>
      <c r="G72" s="222"/>
      <c r="H72" s="32"/>
      <c r="I72" s="32"/>
      <c r="J72" s="219"/>
      <c r="K72" s="219"/>
      <c r="L72" s="219"/>
      <c r="M72" s="219"/>
      <c r="N72" s="219"/>
      <c r="O72" s="1"/>
    </row>
    <row r="73" spans="1:15" x14ac:dyDescent="0.35">
      <c r="B73" s="7" t="s">
        <v>43</v>
      </c>
      <c r="C73" s="6"/>
      <c r="D73" s="221"/>
      <c r="E73" s="221"/>
      <c r="F73" s="221"/>
      <c r="G73" s="221"/>
      <c r="H73" s="32"/>
      <c r="I73" s="32"/>
      <c r="J73" s="219"/>
      <c r="K73" s="219"/>
      <c r="L73" s="219"/>
      <c r="M73" s="219"/>
      <c r="N73" s="219"/>
      <c r="O73" s="1"/>
    </row>
    <row r="74" spans="1:15" ht="15" customHeight="1" x14ac:dyDescent="0.35">
      <c r="B74" s="12"/>
      <c r="C74" s="12"/>
      <c r="D74" s="12"/>
      <c r="E74" s="12"/>
      <c r="F74" s="12"/>
      <c r="G74" s="12"/>
      <c r="H74" s="6" t="str">
        <f>$H$121</f>
        <v>FORM C-0203</v>
      </c>
      <c r="I74" s="12"/>
      <c r="J74" s="12"/>
      <c r="K74" s="12"/>
      <c r="L74" s="12"/>
      <c r="M74" s="7" t="str">
        <f>L121</f>
        <v>REVISED:  V16 05/13/2022</v>
      </c>
      <c r="N74" s="12"/>
      <c r="O74" s="1"/>
    </row>
    <row r="75" spans="1:15" ht="15" customHeight="1" x14ac:dyDescent="0.35">
      <c r="B75" s="14" t="s">
        <v>44</v>
      </c>
      <c r="C75" s="12"/>
      <c r="D75" s="12"/>
      <c r="E75" s="12"/>
      <c r="F75" s="12"/>
      <c r="G75" s="12"/>
      <c r="I75" s="12"/>
      <c r="J75" s="12"/>
      <c r="K75" s="12"/>
      <c r="L75" s="12"/>
      <c r="N75" s="12"/>
      <c r="O75" s="1"/>
    </row>
    <row r="76" spans="1:15" ht="6" customHeight="1" x14ac:dyDescent="0.35">
      <c r="B76" s="8"/>
      <c r="C76" s="8"/>
      <c r="D76" s="8"/>
      <c r="E76" s="8"/>
      <c r="F76" s="8"/>
      <c r="G76" s="8"/>
      <c r="H76" s="8"/>
      <c r="I76" s="8"/>
      <c r="J76" s="8"/>
      <c r="K76" s="8"/>
      <c r="L76" s="8"/>
      <c r="M76" s="8"/>
      <c r="N76" s="8"/>
      <c r="O76" s="1"/>
    </row>
    <row r="77" spans="1:15" ht="15" customHeight="1" x14ac:dyDescent="0.35">
      <c r="A77" s="3"/>
      <c r="B77" s="217" t="s">
        <v>45</v>
      </c>
      <c r="C77" s="217"/>
      <c r="D77" s="217"/>
      <c r="E77" s="217"/>
      <c r="F77" s="217"/>
      <c r="G77" s="217"/>
      <c r="H77" s="217"/>
      <c r="I77" s="217"/>
      <c r="J77" s="217"/>
      <c r="K77" s="217"/>
      <c r="L77" s="217"/>
      <c r="M77" s="217"/>
      <c r="N77" s="217"/>
      <c r="O77" s="1"/>
    </row>
    <row r="78" spans="1:15" x14ac:dyDescent="0.35">
      <c r="A78" s="3"/>
      <c r="B78" s="217"/>
      <c r="C78" s="217"/>
      <c r="D78" s="217"/>
      <c r="E78" s="217"/>
      <c r="F78" s="217"/>
      <c r="G78" s="217"/>
      <c r="H78" s="217"/>
      <c r="I78" s="217"/>
      <c r="J78" s="217"/>
      <c r="K78" s="217"/>
      <c r="L78" s="217"/>
      <c r="M78" s="217"/>
      <c r="N78" s="217"/>
      <c r="O78" s="1"/>
    </row>
    <row r="79" spans="1:15" ht="3" customHeight="1" x14ac:dyDescent="0.35">
      <c r="B79" s="7"/>
      <c r="C79" s="6"/>
      <c r="F79" s="28"/>
      <c r="G79" s="12"/>
      <c r="H79" s="12"/>
      <c r="I79" s="6"/>
      <c r="J79" s="25"/>
      <c r="K79" s="6"/>
      <c r="L79" s="26"/>
      <c r="M79" s="27"/>
      <c r="N79" s="30"/>
      <c r="O79" s="29"/>
    </row>
    <row r="80" spans="1:15" ht="15" customHeight="1" x14ac:dyDescent="0.35">
      <c r="B80" s="7" t="s">
        <v>46</v>
      </c>
      <c r="C80" s="6"/>
      <c r="D80" s="198"/>
      <c r="E80" s="198"/>
      <c r="F80" s="128"/>
      <c r="G80" s="6"/>
      <c r="H80" s="6"/>
      <c r="I80" s="6" t="s">
        <v>47</v>
      </c>
      <c r="J80" s="44"/>
      <c r="K80" s="198"/>
      <c r="L80" s="198"/>
      <c r="M80" s="198"/>
      <c r="N80" s="198"/>
      <c r="O80" s="1"/>
    </row>
    <row r="81" spans="1:15" s="182" customFormat="1" ht="3" customHeight="1" x14ac:dyDescent="0.35">
      <c r="B81" s="183"/>
      <c r="C81" s="184"/>
      <c r="D81" s="185"/>
      <c r="E81" s="185"/>
      <c r="F81" s="184"/>
      <c r="G81" s="186"/>
      <c r="H81" s="184"/>
      <c r="I81" s="184"/>
      <c r="J81" s="184"/>
      <c r="K81" s="187"/>
      <c r="L81" s="187"/>
      <c r="M81" s="187"/>
      <c r="N81" s="187"/>
      <c r="O81" s="188"/>
    </row>
    <row r="82" spans="1:15" ht="15" customHeight="1" x14ac:dyDescent="0.35">
      <c r="B82" s="7" t="s">
        <v>48</v>
      </c>
      <c r="C82" s="6"/>
      <c r="D82" s="200" t="s">
        <v>13</v>
      </c>
      <c r="E82" s="200"/>
      <c r="F82" s="15"/>
      <c r="G82" s="15"/>
      <c r="H82" s="6"/>
      <c r="I82" s="6"/>
      <c r="J82" s="44"/>
      <c r="K82" s="199"/>
      <c r="L82" s="199"/>
      <c r="M82" s="199"/>
      <c r="N82" s="199"/>
      <c r="O82" s="1"/>
    </row>
    <row r="83" spans="1:15" s="182" customFormat="1" ht="3" customHeight="1" x14ac:dyDescent="0.35">
      <c r="B83" s="183"/>
      <c r="C83" s="184"/>
      <c r="D83" s="189"/>
      <c r="E83" s="189"/>
      <c r="F83" s="186"/>
      <c r="G83" s="186"/>
      <c r="H83" s="184"/>
      <c r="I83" s="184"/>
      <c r="J83" s="184"/>
      <c r="K83" s="190"/>
      <c r="L83" s="190"/>
      <c r="M83" s="190"/>
      <c r="N83" s="190"/>
      <c r="O83" s="188"/>
    </row>
    <row r="84" spans="1:15" ht="15" customHeight="1" x14ac:dyDescent="0.35">
      <c r="B84" s="7" t="s">
        <v>49</v>
      </c>
      <c r="C84" s="6"/>
      <c r="D84" s="200" t="s">
        <v>13</v>
      </c>
      <c r="E84" s="200"/>
      <c r="G84" s="15"/>
      <c r="H84" s="6"/>
      <c r="I84" s="6" t="s">
        <v>50</v>
      </c>
      <c r="J84" s="6"/>
      <c r="K84" s="198"/>
      <c r="L84" s="198"/>
      <c r="M84" s="198"/>
      <c r="N84" s="198"/>
      <c r="O84" s="1"/>
    </row>
    <row r="85" spans="1:15" s="182" customFormat="1" ht="3" customHeight="1" x14ac:dyDescent="0.35">
      <c r="B85" s="183"/>
      <c r="C85" s="184"/>
      <c r="D85" s="191"/>
      <c r="E85" s="191"/>
      <c r="F85" s="184"/>
      <c r="G85" s="186"/>
      <c r="H85" s="184"/>
      <c r="I85" s="184"/>
      <c r="J85" s="184"/>
      <c r="K85" s="190"/>
      <c r="L85" s="190"/>
      <c r="M85" s="190"/>
      <c r="N85" s="190"/>
      <c r="O85" s="188"/>
    </row>
    <row r="86" spans="1:15" ht="15" customHeight="1" x14ac:dyDescent="0.35">
      <c r="B86" s="7" t="s">
        <v>51</v>
      </c>
      <c r="C86" s="6"/>
      <c r="D86" s="200" t="s">
        <v>13</v>
      </c>
      <c r="E86" s="200"/>
      <c r="F86" s="6"/>
      <c r="G86" s="15"/>
      <c r="H86" s="6"/>
      <c r="I86" s="6" t="s">
        <v>52</v>
      </c>
      <c r="J86" s="6"/>
      <c r="K86" s="198"/>
      <c r="L86" s="198"/>
      <c r="M86" s="198"/>
      <c r="N86" s="198"/>
      <c r="O86" s="1"/>
    </row>
    <row r="87" spans="1:15" s="182" customFormat="1" ht="3" customHeight="1" x14ac:dyDescent="0.35">
      <c r="B87" s="192"/>
      <c r="C87" s="192"/>
      <c r="D87" s="193"/>
      <c r="E87" s="193"/>
      <c r="F87" s="192"/>
      <c r="G87" s="192"/>
      <c r="H87" s="192"/>
      <c r="I87" s="184"/>
      <c r="J87" s="192"/>
      <c r="K87" s="147"/>
      <c r="L87" s="147"/>
      <c r="M87" s="147"/>
      <c r="N87" s="147"/>
    </row>
    <row r="88" spans="1:15" ht="15" customHeight="1" x14ac:dyDescent="0.35">
      <c r="B88" s="7" t="s">
        <v>53</v>
      </c>
      <c r="C88" s="6"/>
      <c r="D88" s="200" t="s">
        <v>13</v>
      </c>
      <c r="E88" s="200"/>
      <c r="F88" s="12"/>
      <c r="G88" s="12"/>
      <c r="H88" s="12"/>
      <c r="I88" s="133" t="s">
        <v>54</v>
      </c>
      <c r="J88" s="6"/>
      <c r="K88" s="198"/>
      <c r="L88" s="198"/>
      <c r="M88" s="198"/>
      <c r="N88" s="198"/>
    </row>
    <row r="89" spans="1:15" s="182" customFormat="1" ht="3" customHeight="1" x14ac:dyDescent="0.35">
      <c r="B89" s="192"/>
      <c r="C89" s="192"/>
      <c r="D89" s="147"/>
      <c r="E89" s="147"/>
      <c r="F89" s="192"/>
      <c r="G89" s="192"/>
      <c r="H89" s="192"/>
      <c r="I89" s="192"/>
      <c r="J89" s="192"/>
      <c r="K89" s="192"/>
      <c r="L89" s="192"/>
      <c r="M89" s="192"/>
      <c r="N89" s="192"/>
    </row>
    <row r="90" spans="1:15" x14ac:dyDescent="0.35">
      <c r="A90" s="3"/>
      <c r="B90" s="7" t="s">
        <v>55</v>
      </c>
      <c r="C90" s="15"/>
      <c r="D90" s="198"/>
      <c r="E90" s="198"/>
      <c r="F90" s="206"/>
      <c r="G90" s="206"/>
      <c r="H90" s="206"/>
      <c r="I90" s="206"/>
      <c r="J90" s="206"/>
      <c r="K90" s="206"/>
      <c r="L90" s="206"/>
      <c r="M90" s="206"/>
      <c r="N90" s="134"/>
      <c r="O90" s="1"/>
    </row>
    <row r="91" spans="1:15" s="182" customFormat="1" ht="3" customHeight="1" x14ac:dyDescent="0.35">
      <c r="A91" s="194"/>
      <c r="B91" s="183"/>
      <c r="C91" s="184"/>
      <c r="D91" s="146"/>
      <c r="E91" s="146"/>
      <c r="F91" s="184"/>
      <c r="G91" s="184"/>
      <c r="H91" s="184"/>
      <c r="I91" s="183"/>
      <c r="J91" s="184"/>
      <c r="K91" s="184"/>
      <c r="L91" s="184"/>
      <c r="M91" s="184"/>
      <c r="N91" s="184"/>
      <c r="O91" s="188"/>
    </row>
    <row r="92" spans="1:15" x14ac:dyDescent="0.35">
      <c r="A92" s="3"/>
      <c r="B92" s="7" t="s">
        <v>56</v>
      </c>
      <c r="C92" s="15"/>
      <c r="D92" s="198"/>
      <c r="E92" s="198"/>
      <c r="F92" s="213" t="s">
        <v>57</v>
      </c>
      <c r="G92" s="213"/>
      <c r="H92" s="213"/>
      <c r="I92" s="6" t="s">
        <v>58</v>
      </c>
      <c r="J92" s="6"/>
      <c r="K92" s="198"/>
      <c r="L92" s="198"/>
      <c r="M92" s="198"/>
      <c r="N92" s="198"/>
      <c r="O92" s="1"/>
    </row>
    <row r="93" spans="1:15" ht="3" customHeight="1" x14ac:dyDescent="0.35">
      <c r="A93" s="3"/>
      <c r="B93" s="7"/>
      <c r="C93" s="6"/>
      <c r="D93" s="146"/>
      <c r="E93" s="146"/>
      <c r="F93" s="6"/>
      <c r="G93" s="6"/>
      <c r="H93" s="6"/>
      <c r="I93" s="7"/>
      <c r="J93" s="6"/>
      <c r="K93" s="6"/>
      <c r="L93" s="6"/>
      <c r="M93" s="6"/>
      <c r="N93" s="6"/>
      <c r="O93" s="1"/>
    </row>
    <row r="94" spans="1:15" x14ac:dyDescent="0.35">
      <c r="A94" s="3"/>
      <c r="B94" s="7" t="s">
        <v>59</v>
      </c>
      <c r="C94" s="15"/>
      <c r="D94" s="198"/>
      <c r="E94" s="198"/>
      <c r="F94" s="213" t="s">
        <v>60</v>
      </c>
      <c r="G94" s="213"/>
      <c r="H94" s="213"/>
      <c r="I94" s="213"/>
      <c r="J94" s="213"/>
      <c r="K94" s="213"/>
      <c r="L94" s="213"/>
      <c r="M94" s="213"/>
      <c r="N94" s="134"/>
      <c r="O94" s="1"/>
    </row>
    <row r="95" spans="1:15" ht="3" customHeight="1" x14ac:dyDescent="0.35">
      <c r="A95" s="3"/>
      <c r="B95" s="7"/>
      <c r="C95" s="6"/>
      <c r="D95" s="146"/>
      <c r="E95" s="146"/>
      <c r="F95" s="6"/>
      <c r="G95" s="6"/>
      <c r="H95" s="6"/>
      <c r="I95" s="7"/>
      <c r="J95" s="6"/>
      <c r="K95" s="6"/>
      <c r="L95" s="6"/>
      <c r="M95" s="6"/>
      <c r="N95" s="6"/>
      <c r="O95" s="1"/>
    </row>
    <row r="96" spans="1:15" ht="15" customHeight="1" x14ac:dyDescent="0.35">
      <c r="B96" s="132" t="s">
        <v>61</v>
      </c>
      <c r="C96" s="133"/>
      <c r="D96" s="198"/>
      <c r="E96" s="198"/>
      <c r="I96" s="216" t="s">
        <v>62</v>
      </c>
      <c r="J96" s="216"/>
      <c r="K96" s="207" t="s">
        <v>63</v>
      </c>
      <c r="L96" s="207"/>
      <c r="M96" s="208" t="s">
        <v>13</v>
      </c>
      <c r="N96" s="208"/>
      <c r="O96" s="1"/>
    </row>
    <row r="97" spans="1:15" ht="3" customHeight="1" x14ac:dyDescent="0.35">
      <c r="A97" s="3"/>
      <c r="B97" s="7"/>
      <c r="C97" s="6"/>
      <c r="D97" s="6"/>
      <c r="E97" s="6"/>
      <c r="F97" s="6"/>
      <c r="G97" s="6"/>
      <c r="H97" s="6"/>
      <c r="I97" s="7"/>
      <c r="J97" s="6"/>
      <c r="K97" s="6"/>
      <c r="L97" s="6"/>
      <c r="M97" s="6"/>
      <c r="N97" s="6"/>
      <c r="O97" s="1"/>
    </row>
    <row r="98" spans="1:15" s="4" customFormat="1" ht="15.75" customHeight="1" x14ac:dyDescent="0.35">
      <c r="A98" s="127"/>
      <c r="B98" s="32"/>
      <c r="C98" s="128"/>
      <c r="D98" s="209" t="s">
        <v>64</v>
      </c>
      <c r="E98" s="209"/>
      <c r="F98" s="209"/>
      <c r="G98" s="135"/>
      <c r="H98" s="135"/>
      <c r="I98" s="218" t="s">
        <v>65</v>
      </c>
      <c r="J98" s="218"/>
      <c r="K98" s="208" t="s">
        <v>13</v>
      </c>
      <c r="L98" s="208"/>
      <c r="M98" s="208"/>
      <c r="N98" s="208"/>
    </row>
    <row r="99" spans="1:15" ht="3" customHeight="1" x14ac:dyDescent="0.35">
      <c r="A99" s="3"/>
      <c r="B99" s="7"/>
      <c r="C99" s="6"/>
      <c r="D99" s="209"/>
      <c r="E99" s="209"/>
      <c r="F99" s="209"/>
      <c r="G99" s="6"/>
      <c r="H99" s="6"/>
      <c r="I99" s="7"/>
      <c r="J99" s="6"/>
      <c r="K99" s="6"/>
      <c r="L99" s="6"/>
      <c r="M99" s="6"/>
      <c r="N99" s="6"/>
      <c r="O99" s="1"/>
    </row>
    <row r="100" spans="1:15" x14ac:dyDescent="0.35">
      <c r="B100" s="12"/>
      <c r="C100" s="12"/>
      <c r="D100" s="209"/>
      <c r="E100" s="209"/>
      <c r="F100" s="209"/>
      <c r="G100" s="12"/>
      <c r="H100" s="12"/>
      <c r="I100" s="12"/>
      <c r="J100" s="12"/>
      <c r="K100" s="208" t="s">
        <v>13</v>
      </c>
      <c r="L100" s="208"/>
      <c r="M100" s="208"/>
      <c r="N100" s="208"/>
    </row>
    <row r="101" spans="1:15" ht="3" customHeight="1" x14ac:dyDescent="0.35">
      <c r="A101" s="3"/>
      <c r="B101" s="7"/>
      <c r="C101" s="6"/>
      <c r="D101" s="209"/>
      <c r="E101" s="209"/>
      <c r="F101" s="209"/>
      <c r="G101" s="6"/>
      <c r="H101" s="6"/>
      <c r="I101" s="7"/>
      <c r="J101" s="6"/>
      <c r="K101" s="6"/>
      <c r="L101" s="6"/>
      <c r="M101" s="6"/>
      <c r="N101" s="6"/>
      <c r="O101" s="1"/>
    </row>
    <row r="102" spans="1:15" x14ac:dyDescent="0.35">
      <c r="B102" s="12"/>
      <c r="C102" s="12"/>
      <c r="D102" s="209"/>
      <c r="E102" s="209"/>
      <c r="F102" s="209"/>
      <c r="G102" s="12"/>
      <c r="H102" s="12"/>
      <c r="I102" s="12"/>
      <c r="J102" s="12"/>
      <c r="K102" s="208" t="s">
        <v>13</v>
      </c>
      <c r="L102" s="208"/>
      <c r="M102" s="208"/>
      <c r="N102" s="208"/>
    </row>
    <row r="103" spans="1:15" ht="3" customHeight="1" x14ac:dyDescent="0.35">
      <c r="A103" s="3"/>
      <c r="B103" s="7"/>
      <c r="C103" s="6"/>
      <c r="D103" s="6"/>
      <c r="E103" s="6"/>
      <c r="F103" s="6"/>
      <c r="G103" s="6"/>
      <c r="H103" s="6"/>
      <c r="I103" s="7"/>
      <c r="J103" s="6"/>
      <c r="K103" s="6"/>
      <c r="L103" s="6"/>
      <c r="M103" s="6"/>
      <c r="N103" s="6"/>
      <c r="O103" s="1"/>
    </row>
    <row r="104" spans="1:15" x14ac:dyDescent="0.35">
      <c r="B104" s="12"/>
      <c r="C104" s="12"/>
      <c r="D104" s="12"/>
      <c r="E104" s="12"/>
      <c r="F104" s="12"/>
      <c r="G104" s="12"/>
      <c r="H104" s="12"/>
      <c r="I104" s="12"/>
      <c r="J104" s="12"/>
      <c r="K104" s="12"/>
      <c r="L104" s="12"/>
      <c r="M104" s="12"/>
      <c r="N104" s="12"/>
    </row>
    <row r="105" spans="1:15" x14ac:dyDescent="0.35">
      <c r="A105" s="3"/>
      <c r="B105" s="7" t="s">
        <v>66</v>
      </c>
      <c r="C105" s="6"/>
      <c r="D105" s="200"/>
      <c r="E105" s="200"/>
      <c r="F105" s="200"/>
      <c r="G105" s="200"/>
      <c r="H105" s="6"/>
      <c r="I105" s="6" t="s">
        <v>67</v>
      </c>
      <c r="J105" s="6"/>
      <c r="K105" s="236" t="s">
        <v>13</v>
      </c>
      <c r="L105" s="236"/>
      <c r="M105" s="236"/>
      <c r="N105" s="236"/>
      <c r="O105" s="1"/>
    </row>
    <row r="106" spans="1:15" ht="12.75" customHeight="1" x14ac:dyDescent="0.35">
      <c r="A106" s="3"/>
      <c r="I106" s="210" t="s">
        <v>68</v>
      </c>
      <c r="J106" s="210"/>
    </row>
    <row r="107" spans="1:15" x14ac:dyDescent="0.35">
      <c r="A107" s="3"/>
      <c r="B107" s="7"/>
      <c r="C107" s="6"/>
      <c r="I107" s="6" t="s">
        <v>69</v>
      </c>
      <c r="K107" s="198" t="s">
        <v>70</v>
      </c>
      <c r="L107" s="198"/>
      <c r="M107" s="198"/>
      <c r="N107" s="198"/>
      <c r="O107" s="1"/>
    </row>
    <row r="108" spans="1:15" x14ac:dyDescent="0.35">
      <c r="A108" s="3"/>
      <c r="B108" s="7"/>
      <c r="C108" s="6"/>
      <c r="O108" s="1"/>
    </row>
    <row r="109" spans="1:15" x14ac:dyDescent="0.35">
      <c r="A109" s="3"/>
      <c r="B109" s="7" t="s">
        <v>71</v>
      </c>
      <c r="C109" s="6"/>
      <c r="D109" s="203">
        <f>IFERROR(INDEX(LIST!BC:BC,MATCH('FORM C-0203'!D105,LIST!BD:BD,FALSE),1),N(D105))</f>
        <v>0</v>
      </c>
      <c r="E109" s="203"/>
      <c r="F109" s="203"/>
      <c r="G109" s="203"/>
      <c r="H109" s="6"/>
      <c r="I109" s="6" t="s">
        <v>72</v>
      </c>
      <c r="J109" s="6"/>
      <c r="K109" s="204">
        <f>IFERROR(IF(OR($K$105="(Select One)",$K$105=""),0,VLOOKUP($K$105,LIST!$R:$V,5,0)),N($K$105))</f>
        <v>0</v>
      </c>
      <c r="L109" s="204"/>
      <c r="M109" s="204"/>
      <c r="N109" s="204"/>
      <c r="O109" s="1"/>
    </row>
    <row r="110" spans="1:15" ht="3.75" customHeight="1" x14ac:dyDescent="0.35">
      <c r="A110" s="3"/>
      <c r="B110" s="7"/>
      <c r="C110" s="6"/>
      <c r="D110" s="146"/>
      <c r="E110" s="146"/>
      <c r="F110" s="146"/>
      <c r="G110" s="146"/>
      <c r="H110" s="6"/>
      <c r="I110" s="7"/>
      <c r="J110" s="6"/>
      <c r="K110" s="6"/>
      <c r="L110" s="6"/>
      <c r="M110" s="6"/>
      <c r="N110" s="6"/>
      <c r="O110" s="1"/>
    </row>
    <row r="111" spans="1:15" x14ac:dyDescent="0.35">
      <c r="A111" s="3"/>
      <c r="B111" s="7" t="s">
        <v>73</v>
      </c>
      <c r="C111" s="6"/>
      <c r="D111" s="204">
        <f>IFERROR(INDEX(LIST!BF:BF,MATCH($D$109,LIST!$BC:$BC,0)),N(D109))</f>
        <v>0</v>
      </c>
      <c r="E111" s="204"/>
      <c r="F111" s="204"/>
      <c r="G111" s="204"/>
      <c r="H111" s="6"/>
      <c r="I111" s="6" t="s">
        <v>71</v>
      </c>
      <c r="J111" s="6"/>
      <c r="K111" s="203">
        <f>IFERROR(IF(K107="Commissionable",INDEX(LIST!$W:$W,MATCH('FORM C-0203'!$K$105,LIST!$R:$R,FALSE),1),INDEX(LIST!$Y:$Y,MATCH('FORM C-0203'!$K$105,LIST!$R:$R,FALSE),1)),N($K$105))</f>
        <v>0</v>
      </c>
      <c r="L111" s="203"/>
      <c r="M111" s="203"/>
      <c r="N111" s="203"/>
      <c r="O111" s="1"/>
    </row>
    <row r="112" spans="1:15" ht="3" customHeight="1" x14ac:dyDescent="0.35">
      <c r="A112" s="3"/>
      <c r="B112" s="7"/>
      <c r="C112" s="6"/>
      <c r="D112" s="146"/>
      <c r="E112" s="146"/>
      <c r="F112" s="146"/>
      <c r="G112" s="146"/>
      <c r="H112" s="6"/>
      <c r="I112" s="7"/>
      <c r="J112" s="6"/>
      <c r="K112" s="6"/>
      <c r="L112" s="6"/>
      <c r="M112" s="6"/>
      <c r="N112" s="6"/>
      <c r="O112" s="1"/>
    </row>
    <row r="113" spans="1:15" x14ac:dyDescent="0.35">
      <c r="B113" s="12"/>
      <c r="C113" s="12"/>
      <c r="D113" s="147"/>
      <c r="E113" s="147"/>
      <c r="F113" s="147"/>
      <c r="G113" s="147"/>
      <c r="H113" s="12"/>
      <c r="I113" s="6" t="s">
        <v>73</v>
      </c>
      <c r="J113" s="6"/>
      <c r="K113" s="204">
        <f>IFERROR(INDEX(LIST!Z:Z,MATCH('FORM C-0203'!$K$105,LIST!$R:$R,FALSE),1),N($K$111))</f>
        <v>0</v>
      </c>
      <c r="L113" s="204"/>
      <c r="M113" s="204"/>
      <c r="N113" s="204"/>
    </row>
    <row r="114" spans="1:15" ht="3" customHeight="1" x14ac:dyDescent="0.35">
      <c r="B114" s="12"/>
      <c r="C114" s="12"/>
      <c r="D114" s="147"/>
      <c r="E114" s="147"/>
      <c r="F114" s="147"/>
      <c r="G114" s="147"/>
      <c r="H114" s="12"/>
      <c r="I114" s="12"/>
      <c r="J114" s="12"/>
      <c r="K114" s="148"/>
      <c r="L114" s="148"/>
      <c r="M114" s="148"/>
      <c r="N114" s="148"/>
    </row>
    <row r="115" spans="1:15" x14ac:dyDescent="0.35">
      <c r="A115" s="3"/>
      <c r="B115" s="7" t="s">
        <v>74</v>
      </c>
      <c r="C115" s="6"/>
      <c r="D115" s="200" t="s">
        <v>13</v>
      </c>
      <c r="E115" s="200"/>
      <c r="F115" s="200"/>
      <c r="G115" s="200"/>
      <c r="H115" s="6"/>
      <c r="I115" s="6" t="s">
        <v>74</v>
      </c>
      <c r="J115" s="6"/>
      <c r="K115" s="200" t="s">
        <v>13</v>
      </c>
      <c r="L115" s="200"/>
      <c r="M115" s="200"/>
      <c r="N115" s="200"/>
      <c r="O115" s="1"/>
    </row>
    <row r="116" spans="1:15" s="182" customFormat="1" ht="3" customHeight="1" x14ac:dyDescent="0.35">
      <c r="A116" s="194"/>
      <c r="B116" s="183"/>
      <c r="C116" s="184"/>
      <c r="D116" s="191"/>
      <c r="E116" s="191"/>
      <c r="F116" s="191"/>
      <c r="G116" s="191"/>
      <c r="H116" s="184"/>
      <c r="I116" s="183"/>
      <c r="J116" s="184"/>
      <c r="K116" s="184"/>
      <c r="L116" s="184"/>
      <c r="M116" s="184"/>
      <c r="N116" s="184"/>
      <c r="O116" s="188"/>
    </row>
    <row r="117" spans="1:15" ht="15" customHeight="1" x14ac:dyDescent="0.35">
      <c r="A117" s="3"/>
      <c r="B117" s="7" t="s">
        <v>75</v>
      </c>
      <c r="C117" s="6"/>
      <c r="D117" s="205" t="s">
        <v>13</v>
      </c>
      <c r="E117" s="205"/>
      <c r="F117" s="205"/>
      <c r="G117" s="205"/>
      <c r="H117" s="7"/>
      <c r="I117" s="6" t="s">
        <v>76</v>
      </c>
      <c r="J117" s="6"/>
      <c r="K117" s="235" t="str">
        <f>IFERROR(IF(D117="","",(1-D117)),"")</f>
        <v/>
      </c>
      <c r="L117" s="235"/>
      <c r="M117" s="235"/>
      <c r="N117" s="235"/>
      <c r="O117" s="1"/>
    </row>
    <row r="118" spans="1:15" s="4" customFormat="1" ht="29.25" customHeight="1" x14ac:dyDescent="0.35">
      <c r="A118" s="127"/>
      <c r="B118" s="211" t="s">
        <v>77</v>
      </c>
      <c r="C118" s="211"/>
      <c r="D118" s="202" t="str">
        <f>IFERROR(IF(D117="","",VLOOKUP(D117,Sheet1!A:B,2,0)),"")</f>
        <v/>
      </c>
      <c r="E118" s="202"/>
      <c r="F118" s="202"/>
      <c r="G118" s="202"/>
      <c r="H118" s="202"/>
      <c r="I118" s="202"/>
      <c r="J118" s="202"/>
      <c r="K118" s="202"/>
      <c r="L118" s="202"/>
      <c r="M118" s="202"/>
      <c r="N118" s="202"/>
    </row>
    <row r="119" spans="1:15" x14ac:dyDescent="0.35">
      <c r="A119" s="3"/>
      <c r="B119" s="7" t="s">
        <v>78</v>
      </c>
      <c r="C119" s="6"/>
      <c r="D119" s="15"/>
      <c r="E119" s="15"/>
      <c r="F119" s="15"/>
      <c r="G119" s="201"/>
      <c r="H119" s="201"/>
      <c r="I119" s="201"/>
      <c r="J119" s="201"/>
      <c r="K119" s="201"/>
      <c r="L119" s="201"/>
      <c r="M119" s="201"/>
      <c r="N119" s="201"/>
    </row>
    <row r="120" spans="1:15" ht="11.25" customHeight="1" thickBot="1" x14ac:dyDescent="0.4">
      <c r="B120" s="16"/>
      <c r="C120" s="16"/>
      <c r="D120" s="16"/>
      <c r="E120" s="16"/>
      <c r="F120" s="16"/>
      <c r="G120" s="16"/>
      <c r="H120" s="16"/>
      <c r="I120" s="16"/>
      <c r="J120" s="16"/>
      <c r="K120" s="16"/>
      <c r="L120" s="16"/>
      <c r="M120" s="16"/>
      <c r="N120" s="16"/>
    </row>
    <row r="121" spans="1:15" x14ac:dyDescent="0.35">
      <c r="B121" s="12"/>
      <c r="C121" s="12"/>
      <c r="D121" s="12"/>
      <c r="E121" s="12"/>
      <c r="F121" s="12"/>
      <c r="G121" s="12"/>
      <c r="H121" s="6" t="s">
        <v>79</v>
      </c>
      <c r="I121" s="12"/>
      <c r="J121" s="12"/>
      <c r="K121" s="12"/>
      <c r="L121" s="197" t="s">
        <v>1702</v>
      </c>
      <c r="M121" s="197"/>
      <c r="N121" s="197"/>
    </row>
    <row r="122" spans="1:15" x14ac:dyDescent="0.35">
      <c r="B122" s="12"/>
      <c r="C122" s="12"/>
      <c r="D122" s="12"/>
      <c r="E122" s="12"/>
      <c r="F122" s="12"/>
      <c r="G122" s="12"/>
      <c r="H122" s="12"/>
      <c r="I122" s="12"/>
      <c r="J122" s="12"/>
      <c r="K122" s="12"/>
      <c r="L122" s="12"/>
      <c r="M122" s="12"/>
      <c r="N122" s="12"/>
    </row>
    <row r="123" spans="1:15" x14ac:dyDescent="0.35">
      <c r="B123" s="12"/>
      <c r="C123" s="12"/>
      <c r="D123" s="12"/>
      <c r="E123" s="12"/>
      <c r="F123" s="12"/>
      <c r="G123" s="12"/>
      <c r="H123" s="12"/>
      <c r="I123" s="12"/>
      <c r="J123" s="12"/>
      <c r="K123" s="12"/>
      <c r="L123" s="12"/>
      <c r="M123" s="12"/>
      <c r="N123" s="12"/>
    </row>
    <row r="124" spans="1:15" x14ac:dyDescent="0.35">
      <c r="B124" s="12"/>
      <c r="C124" s="12"/>
      <c r="D124" s="12"/>
      <c r="E124" s="12"/>
      <c r="F124" s="12"/>
      <c r="G124" s="12"/>
      <c r="H124" s="12"/>
      <c r="I124" s="12"/>
      <c r="J124" s="12"/>
      <c r="K124" s="12"/>
      <c r="L124" s="12"/>
      <c r="M124" s="12"/>
      <c r="N124" s="12"/>
    </row>
    <row r="125" spans="1:15" x14ac:dyDescent="0.35">
      <c r="B125" s="12"/>
      <c r="C125" s="12"/>
      <c r="D125" s="12"/>
      <c r="E125" s="12"/>
      <c r="F125" s="12"/>
      <c r="G125" s="12"/>
      <c r="H125" s="12"/>
      <c r="I125" s="12"/>
      <c r="J125" s="12"/>
      <c r="K125" s="12"/>
      <c r="L125" s="12"/>
      <c r="M125" s="12"/>
      <c r="N125" s="12"/>
    </row>
    <row r="126" spans="1:15" x14ac:dyDescent="0.35">
      <c r="B126" s="12"/>
      <c r="C126" s="12"/>
      <c r="D126" s="12"/>
      <c r="E126" s="12"/>
      <c r="F126" s="12"/>
      <c r="G126" s="12"/>
      <c r="H126" s="12"/>
      <c r="I126" s="12"/>
      <c r="J126" s="12"/>
      <c r="K126" s="12"/>
      <c r="L126" s="12"/>
      <c r="M126" s="12"/>
      <c r="N126" s="12"/>
    </row>
    <row r="127" spans="1:15" x14ac:dyDescent="0.35">
      <c r="B127" s="12"/>
      <c r="C127" s="12"/>
      <c r="D127" s="12"/>
      <c r="E127" s="12"/>
      <c r="F127" s="12"/>
      <c r="G127" s="12"/>
      <c r="H127" s="12"/>
      <c r="I127" s="12"/>
      <c r="J127" s="12"/>
      <c r="K127" s="12"/>
      <c r="L127" s="12"/>
      <c r="M127" s="12"/>
      <c r="N127" s="12"/>
    </row>
    <row r="128" spans="1:15" x14ac:dyDescent="0.35">
      <c r="B128" s="12"/>
      <c r="C128" s="12"/>
      <c r="D128" s="12"/>
      <c r="E128" s="12"/>
      <c r="F128" s="12"/>
      <c r="G128" s="12"/>
      <c r="H128" s="12"/>
      <c r="I128" s="12"/>
      <c r="J128" s="12"/>
      <c r="K128" s="12"/>
      <c r="L128" s="12"/>
      <c r="M128" s="12"/>
      <c r="N128" s="12"/>
    </row>
    <row r="129" spans="2:14" x14ac:dyDescent="0.35">
      <c r="B129" s="12"/>
      <c r="C129" s="12"/>
      <c r="D129" s="12"/>
      <c r="E129" s="12"/>
      <c r="F129" s="12"/>
      <c r="G129" s="12"/>
      <c r="H129" s="12"/>
      <c r="I129" s="12"/>
      <c r="J129" s="12"/>
      <c r="K129" s="12"/>
      <c r="L129" s="12"/>
      <c r="M129" s="12"/>
      <c r="N129" s="12"/>
    </row>
    <row r="130" spans="2:14" x14ac:dyDescent="0.35">
      <c r="B130" s="12"/>
      <c r="C130" s="12"/>
      <c r="D130" s="12"/>
      <c r="E130" s="12"/>
      <c r="F130" s="12"/>
      <c r="G130" s="12"/>
      <c r="H130" s="12"/>
      <c r="I130" s="12"/>
      <c r="J130" s="12"/>
      <c r="K130" s="12"/>
      <c r="L130" s="12"/>
      <c r="M130" s="12"/>
      <c r="N130" s="12"/>
    </row>
    <row r="131" spans="2:14" x14ac:dyDescent="0.35">
      <c r="B131" s="12"/>
      <c r="C131" s="12"/>
      <c r="D131" s="12"/>
      <c r="E131" s="12"/>
      <c r="F131" s="12"/>
      <c r="G131" s="12"/>
      <c r="H131" s="12"/>
      <c r="I131" s="12"/>
      <c r="J131" s="12"/>
      <c r="K131" s="12"/>
      <c r="L131" s="12"/>
      <c r="M131" s="12"/>
      <c r="N131" s="12"/>
    </row>
    <row r="132" spans="2:14" x14ac:dyDescent="0.35">
      <c r="B132" s="12"/>
      <c r="C132" s="12"/>
      <c r="D132" s="12"/>
      <c r="E132" s="12"/>
      <c r="F132" s="12"/>
      <c r="G132" s="12"/>
      <c r="H132" s="12"/>
      <c r="I132" s="12"/>
      <c r="J132" s="12"/>
      <c r="K132" s="12"/>
      <c r="L132" s="12"/>
      <c r="M132" s="12"/>
      <c r="N132" s="12"/>
    </row>
    <row r="133" spans="2:14" x14ac:dyDescent="0.35">
      <c r="B133" s="12"/>
      <c r="C133" s="12"/>
      <c r="D133" s="12"/>
      <c r="E133" s="12"/>
      <c r="F133" s="12"/>
      <c r="G133" s="12"/>
      <c r="H133" s="12"/>
      <c r="I133" s="12"/>
      <c r="J133" s="12"/>
      <c r="K133" s="12"/>
      <c r="L133" s="12"/>
      <c r="M133" s="12"/>
      <c r="N133" s="12"/>
    </row>
    <row r="134" spans="2:14" x14ac:dyDescent="0.35">
      <c r="B134" s="12"/>
      <c r="C134" s="12"/>
      <c r="D134" s="12"/>
      <c r="E134" s="12"/>
      <c r="F134" s="12"/>
      <c r="G134" s="12"/>
      <c r="H134" s="12"/>
      <c r="I134" s="12"/>
      <c r="J134" s="12"/>
      <c r="K134" s="12"/>
      <c r="L134" s="12"/>
      <c r="M134" s="12"/>
      <c r="N134" s="12"/>
    </row>
    <row r="135" spans="2:14" x14ac:dyDescent="0.35">
      <c r="B135" s="12"/>
      <c r="C135" s="12"/>
      <c r="D135" s="12"/>
      <c r="E135" s="12"/>
      <c r="F135" s="12"/>
      <c r="G135" s="12"/>
      <c r="H135" s="12"/>
      <c r="I135" s="12"/>
      <c r="J135" s="12"/>
      <c r="K135" s="12"/>
      <c r="L135" s="12"/>
      <c r="M135" s="12"/>
      <c r="N135" s="12"/>
    </row>
    <row r="136" spans="2:14" x14ac:dyDescent="0.35">
      <c r="B136" s="12"/>
      <c r="C136" s="12"/>
      <c r="D136" s="12"/>
      <c r="E136" s="12"/>
      <c r="F136" s="12"/>
      <c r="G136" s="12"/>
      <c r="H136" s="12"/>
      <c r="I136" s="12"/>
      <c r="J136" s="12"/>
      <c r="K136" s="12"/>
      <c r="L136" s="12"/>
      <c r="M136" s="12"/>
      <c r="N136" s="12"/>
    </row>
    <row r="137" spans="2:14" x14ac:dyDescent="0.35">
      <c r="B137" s="12"/>
      <c r="C137" s="12"/>
      <c r="D137" s="12"/>
      <c r="E137" s="12"/>
      <c r="F137" s="12"/>
      <c r="G137" s="12"/>
      <c r="H137" s="12"/>
      <c r="I137" s="12"/>
      <c r="J137" s="12"/>
      <c r="K137" s="12"/>
      <c r="L137" s="12"/>
      <c r="M137" s="12"/>
      <c r="N137" s="12"/>
    </row>
    <row r="138" spans="2:14" x14ac:dyDescent="0.35">
      <c r="B138" s="12"/>
      <c r="C138" s="12"/>
      <c r="D138" s="12"/>
      <c r="E138" s="12"/>
      <c r="F138" s="12"/>
      <c r="G138" s="12"/>
      <c r="H138" s="12"/>
      <c r="I138" s="12"/>
      <c r="J138" s="12"/>
      <c r="K138" s="12"/>
      <c r="L138" s="12"/>
      <c r="M138" s="12"/>
      <c r="N138" s="12"/>
    </row>
    <row r="139" spans="2:14" x14ac:dyDescent="0.35">
      <c r="B139" s="12"/>
      <c r="C139" s="12"/>
      <c r="D139" s="12"/>
      <c r="E139" s="12"/>
      <c r="F139" s="12"/>
      <c r="G139" s="12"/>
      <c r="H139" s="12"/>
      <c r="I139" s="12"/>
      <c r="J139" s="12"/>
      <c r="K139" s="12"/>
      <c r="L139" s="12"/>
      <c r="M139" s="12"/>
      <c r="N139" s="12"/>
    </row>
    <row r="140" spans="2:14" x14ac:dyDescent="0.35">
      <c r="B140" s="12"/>
      <c r="C140" s="12"/>
      <c r="D140" s="12"/>
      <c r="E140" s="12"/>
      <c r="F140" s="12"/>
      <c r="G140" s="12"/>
      <c r="H140" s="12"/>
      <c r="I140" s="12"/>
      <c r="J140" s="12"/>
      <c r="K140" s="12"/>
      <c r="L140" s="12"/>
      <c r="M140" s="12"/>
      <c r="N140" s="12"/>
    </row>
    <row r="141" spans="2:14" x14ac:dyDescent="0.35">
      <c r="B141" s="12"/>
      <c r="C141" s="12"/>
      <c r="D141" s="12"/>
      <c r="E141" s="12"/>
      <c r="F141" s="12"/>
      <c r="G141" s="12"/>
      <c r="H141" s="12"/>
      <c r="I141" s="12"/>
      <c r="J141" s="12"/>
      <c r="K141" s="12"/>
      <c r="L141" s="12"/>
      <c r="M141" s="12"/>
      <c r="N141" s="12"/>
    </row>
    <row r="142" spans="2:14" x14ac:dyDescent="0.35">
      <c r="B142" s="12"/>
      <c r="C142" s="12"/>
      <c r="D142" s="12"/>
      <c r="E142" s="12"/>
      <c r="F142" s="12"/>
      <c r="G142" s="12"/>
      <c r="H142" s="12"/>
      <c r="I142" s="12"/>
      <c r="J142" s="12"/>
      <c r="K142" s="12"/>
      <c r="L142" s="12"/>
      <c r="M142" s="12"/>
      <c r="N142" s="12"/>
    </row>
    <row r="143" spans="2:14" x14ac:dyDescent="0.35">
      <c r="B143" s="12"/>
      <c r="C143" s="12"/>
      <c r="D143" s="12"/>
      <c r="E143" s="12"/>
      <c r="F143" s="12"/>
      <c r="G143" s="12"/>
      <c r="H143" s="12"/>
      <c r="I143" s="12"/>
      <c r="J143" s="12"/>
      <c r="K143" s="12"/>
      <c r="L143" s="12"/>
      <c r="M143" s="12"/>
      <c r="N143" s="12"/>
    </row>
    <row r="144" spans="2:14" x14ac:dyDescent="0.35">
      <c r="B144" s="12"/>
      <c r="C144" s="12"/>
      <c r="D144" s="12"/>
      <c r="E144" s="12"/>
      <c r="F144" s="12"/>
      <c r="G144" s="12"/>
      <c r="H144" s="12"/>
      <c r="I144" s="12"/>
      <c r="J144" s="12"/>
      <c r="K144" s="12"/>
      <c r="L144" s="12"/>
      <c r="M144" s="12"/>
      <c r="N144" s="12"/>
    </row>
    <row r="145" spans="2:14" x14ac:dyDescent="0.35">
      <c r="B145" s="12"/>
      <c r="C145" s="12"/>
      <c r="D145" s="12"/>
      <c r="E145" s="12"/>
      <c r="F145" s="12"/>
      <c r="G145" s="12"/>
      <c r="H145" s="12"/>
      <c r="I145" s="12"/>
      <c r="J145" s="12"/>
      <c r="K145" s="12"/>
      <c r="L145" s="12"/>
      <c r="M145" s="12"/>
      <c r="N145" s="12"/>
    </row>
    <row r="146" spans="2:14" x14ac:dyDescent="0.35">
      <c r="B146" s="12"/>
      <c r="C146" s="12"/>
      <c r="D146" s="12"/>
      <c r="E146" s="12"/>
      <c r="F146" s="12"/>
      <c r="G146" s="12"/>
      <c r="H146" s="12"/>
      <c r="I146" s="12"/>
      <c r="J146" s="12"/>
      <c r="K146" s="12"/>
      <c r="L146" s="12"/>
      <c r="M146" s="12"/>
      <c r="N146" s="12"/>
    </row>
    <row r="147" spans="2:14" x14ac:dyDescent="0.35">
      <c r="B147" s="12"/>
      <c r="C147" s="12"/>
      <c r="D147" s="12"/>
      <c r="E147" s="12"/>
      <c r="F147" s="12"/>
      <c r="G147" s="12"/>
      <c r="H147" s="12"/>
      <c r="I147" s="12"/>
      <c r="J147" s="12"/>
      <c r="K147" s="12"/>
      <c r="L147" s="12"/>
      <c r="M147" s="12"/>
      <c r="N147" s="12"/>
    </row>
    <row r="148" spans="2:14" x14ac:dyDescent="0.35">
      <c r="B148" s="12"/>
      <c r="C148" s="12"/>
      <c r="D148" s="12"/>
      <c r="E148" s="12"/>
      <c r="F148" s="12"/>
      <c r="G148" s="12"/>
      <c r="H148" s="12"/>
      <c r="I148" s="12"/>
      <c r="J148" s="12"/>
      <c r="K148" s="12"/>
      <c r="L148" s="12"/>
      <c r="M148" s="12"/>
      <c r="N148" s="12"/>
    </row>
    <row r="149" spans="2:14" x14ac:dyDescent="0.35">
      <c r="B149" s="12"/>
      <c r="C149" s="12"/>
      <c r="D149" s="12"/>
      <c r="E149" s="12"/>
      <c r="F149" s="12"/>
      <c r="G149" s="12"/>
      <c r="H149" s="12"/>
      <c r="I149" s="12"/>
      <c r="J149" s="12"/>
      <c r="K149" s="12"/>
      <c r="L149" s="12"/>
      <c r="M149" s="12"/>
      <c r="N149" s="12"/>
    </row>
    <row r="150" spans="2:14" x14ac:dyDescent="0.35">
      <c r="B150" s="12"/>
      <c r="C150" s="12"/>
      <c r="D150" s="12"/>
      <c r="E150" s="12"/>
      <c r="F150" s="12"/>
      <c r="G150" s="12"/>
      <c r="H150" s="12"/>
      <c r="I150" s="12"/>
      <c r="J150" s="12"/>
      <c r="K150" s="12"/>
      <c r="L150" s="12"/>
      <c r="M150" s="12"/>
      <c r="N150" s="12"/>
    </row>
    <row r="151" spans="2:14" x14ac:dyDescent="0.35">
      <c r="B151" s="12"/>
      <c r="C151" s="12"/>
      <c r="D151" s="12"/>
      <c r="E151" s="12"/>
      <c r="F151" s="12"/>
      <c r="G151" s="12"/>
      <c r="H151" s="12"/>
      <c r="I151" s="12"/>
      <c r="J151" s="12"/>
      <c r="K151" s="12"/>
      <c r="L151" s="12"/>
      <c r="M151" s="12"/>
      <c r="N151" s="12"/>
    </row>
    <row r="152" spans="2:14" x14ac:dyDescent="0.35">
      <c r="B152" s="12"/>
      <c r="C152" s="12"/>
      <c r="D152" s="12"/>
      <c r="E152" s="12"/>
      <c r="F152" s="12"/>
      <c r="G152" s="12"/>
      <c r="H152" s="12"/>
      <c r="I152" s="12"/>
      <c r="J152" s="12"/>
      <c r="K152" s="12"/>
      <c r="L152" s="12"/>
      <c r="M152" s="12"/>
      <c r="N152" s="12"/>
    </row>
    <row r="153" spans="2:14" x14ac:dyDescent="0.35">
      <c r="B153" s="12"/>
      <c r="C153" s="12"/>
      <c r="D153" s="12"/>
      <c r="E153" s="12"/>
      <c r="F153" s="12"/>
      <c r="G153" s="12"/>
      <c r="H153" s="12"/>
      <c r="I153" s="12"/>
      <c r="J153" s="12"/>
      <c r="K153" s="12"/>
      <c r="L153" s="12"/>
      <c r="M153" s="12"/>
      <c r="N153" s="12"/>
    </row>
    <row r="154" spans="2:14" x14ac:dyDescent="0.35">
      <c r="B154" s="12"/>
      <c r="C154" s="12"/>
      <c r="D154" s="12"/>
      <c r="E154" s="12"/>
      <c r="F154" s="12"/>
      <c r="G154" s="12"/>
      <c r="H154" s="12"/>
      <c r="I154" s="12"/>
      <c r="J154" s="12"/>
      <c r="K154" s="12"/>
      <c r="L154" s="12"/>
      <c r="M154" s="12"/>
      <c r="N154" s="12"/>
    </row>
    <row r="155" spans="2:14" x14ac:dyDescent="0.35">
      <c r="B155" s="12"/>
      <c r="C155" s="12"/>
      <c r="D155" s="12"/>
      <c r="E155" s="12"/>
      <c r="F155" s="12"/>
      <c r="G155" s="12"/>
      <c r="H155" s="12"/>
      <c r="I155" s="12"/>
      <c r="J155" s="12"/>
      <c r="K155" s="12"/>
      <c r="L155" s="12"/>
      <c r="M155" s="12"/>
      <c r="N155" s="12"/>
    </row>
    <row r="156" spans="2:14" x14ac:dyDescent="0.35">
      <c r="B156" s="12"/>
      <c r="C156" s="12"/>
      <c r="D156" s="12"/>
      <c r="E156" s="12"/>
      <c r="F156" s="12"/>
      <c r="G156" s="12"/>
      <c r="H156" s="12"/>
      <c r="I156" s="12"/>
      <c r="J156" s="12"/>
      <c r="K156" s="12"/>
      <c r="L156" s="12"/>
      <c r="M156" s="12"/>
      <c r="N156" s="12"/>
    </row>
    <row r="157" spans="2:14" x14ac:dyDescent="0.35">
      <c r="B157" s="12"/>
      <c r="C157" s="12"/>
      <c r="D157" s="12"/>
      <c r="E157" s="12"/>
      <c r="F157" s="12"/>
      <c r="G157" s="12"/>
      <c r="H157" s="12"/>
      <c r="I157" s="12"/>
      <c r="J157" s="12"/>
      <c r="K157" s="12"/>
      <c r="L157" s="12"/>
      <c r="M157" s="12"/>
      <c r="N157" s="12"/>
    </row>
    <row r="158" spans="2:14" x14ac:dyDescent="0.35">
      <c r="B158" s="12"/>
      <c r="C158" s="12"/>
      <c r="D158" s="12"/>
      <c r="E158" s="12"/>
      <c r="F158" s="12"/>
      <c r="G158" s="12"/>
      <c r="H158" s="12"/>
      <c r="I158" s="12"/>
      <c r="J158" s="12"/>
      <c r="K158" s="12"/>
      <c r="L158" s="12"/>
      <c r="M158" s="12"/>
      <c r="N158" s="12"/>
    </row>
    <row r="159" spans="2:14" x14ac:dyDescent="0.35">
      <c r="B159" s="12"/>
      <c r="C159" s="12"/>
      <c r="D159" s="12"/>
      <c r="E159" s="12"/>
      <c r="F159" s="12"/>
      <c r="G159" s="12"/>
      <c r="H159" s="12"/>
      <c r="I159" s="12"/>
      <c r="J159" s="12"/>
      <c r="K159" s="12"/>
      <c r="L159" s="12"/>
      <c r="M159" s="12"/>
      <c r="N159" s="12"/>
    </row>
    <row r="160" spans="2:14" x14ac:dyDescent="0.35">
      <c r="B160" s="12"/>
      <c r="C160" s="12"/>
      <c r="D160" s="12"/>
      <c r="E160" s="12"/>
      <c r="F160" s="12"/>
      <c r="G160" s="12"/>
      <c r="H160" s="12"/>
      <c r="I160" s="12"/>
      <c r="J160" s="12"/>
      <c r="K160" s="12"/>
      <c r="L160" s="12"/>
      <c r="M160" s="12"/>
      <c r="N160" s="12"/>
    </row>
    <row r="161" spans="2:14" x14ac:dyDescent="0.35">
      <c r="B161" s="12"/>
      <c r="C161" s="12"/>
      <c r="D161" s="12"/>
      <c r="E161" s="12"/>
      <c r="F161" s="12"/>
      <c r="G161" s="12"/>
      <c r="H161" s="12"/>
      <c r="I161" s="12"/>
      <c r="J161" s="12"/>
      <c r="K161" s="12"/>
      <c r="L161" s="12"/>
      <c r="M161" s="12"/>
      <c r="N161" s="12"/>
    </row>
    <row r="162" spans="2:14" x14ac:dyDescent="0.35">
      <c r="B162" s="12"/>
      <c r="C162" s="12"/>
      <c r="D162" s="12"/>
      <c r="E162" s="12"/>
      <c r="F162" s="12"/>
      <c r="G162" s="12"/>
      <c r="H162" s="12"/>
      <c r="I162" s="12"/>
      <c r="J162" s="12"/>
      <c r="K162" s="12"/>
      <c r="L162" s="12"/>
      <c r="M162" s="12"/>
      <c r="N162" s="12"/>
    </row>
    <row r="163" spans="2:14" x14ac:dyDescent="0.35">
      <c r="B163" s="12"/>
      <c r="C163" s="12"/>
      <c r="D163" s="12"/>
      <c r="E163" s="12"/>
      <c r="F163" s="12"/>
      <c r="G163" s="12"/>
      <c r="H163" s="12"/>
      <c r="I163" s="12"/>
      <c r="J163" s="12"/>
      <c r="K163" s="12"/>
      <c r="L163" s="12"/>
      <c r="M163" s="12"/>
      <c r="N163" s="12"/>
    </row>
    <row r="164" spans="2:14" x14ac:dyDescent="0.35">
      <c r="B164" s="12"/>
      <c r="C164" s="12"/>
      <c r="D164" s="12"/>
      <c r="E164" s="12"/>
      <c r="F164" s="12"/>
      <c r="G164" s="12"/>
      <c r="H164" s="12"/>
      <c r="I164" s="12"/>
      <c r="J164" s="12"/>
      <c r="K164" s="12"/>
      <c r="L164" s="12"/>
      <c r="M164" s="12"/>
      <c r="N164" s="12"/>
    </row>
    <row r="165" spans="2:14" x14ac:dyDescent="0.35">
      <c r="B165" s="12"/>
      <c r="C165" s="12"/>
      <c r="D165" s="12"/>
      <c r="E165" s="12"/>
      <c r="F165" s="12"/>
      <c r="G165" s="12"/>
      <c r="H165" s="12"/>
      <c r="I165" s="12"/>
      <c r="J165" s="12"/>
      <c r="K165" s="12"/>
      <c r="L165" s="12"/>
      <c r="M165" s="12"/>
      <c r="N165" s="12"/>
    </row>
    <row r="166" spans="2:14" x14ac:dyDescent="0.35">
      <c r="B166" s="12"/>
      <c r="C166" s="12"/>
      <c r="D166" s="12"/>
      <c r="E166" s="12"/>
      <c r="F166" s="12"/>
      <c r="G166" s="12"/>
      <c r="H166" s="12"/>
      <c r="I166" s="12"/>
      <c r="J166" s="12"/>
      <c r="K166" s="12"/>
      <c r="L166" s="12"/>
      <c r="M166" s="12"/>
      <c r="N166" s="12"/>
    </row>
    <row r="167" spans="2:14" x14ac:dyDescent="0.35">
      <c r="B167" s="12"/>
      <c r="C167" s="12"/>
      <c r="D167" s="12"/>
      <c r="E167" s="12"/>
      <c r="F167" s="12"/>
      <c r="G167" s="12"/>
      <c r="H167" s="12"/>
      <c r="I167" s="12"/>
      <c r="J167" s="12"/>
      <c r="K167" s="12"/>
      <c r="L167" s="12"/>
      <c r="M167" s="12"/>
      <c r="N167" s="12"/>
    </row>
    <row r="168" spans="2:14" x14ac:dyDescent="0.35">
      <c r="B168" s="12"/>
      <c r="C168" s="12"/>
      <c r="D168" s="12"/>
      <c r="E168" s="12"/>
      <c r="F168" s="12"/>
      <c r="G168" s="12"/>
      <c r="H168" s="12"/>
      <c r="I168" s="12"/>
      <c r="J168" s="12"/>
      <c r="K168" s="12"/>
      <c r="L168" s="12"/>
      <c r="M168" s="12"/>
      <c r="N168" s="12"/>
    </row>
    <row r="169" spans="2:14" x14ac:dyDescent="0.35">
      <c r="B169" s="12"/>
      <c r="C169" s="12"/>
      <c r="D169" s="12"/>
      <c r="E169" s="12"/>
      <c r="F169" s="12"/>
      <c r="G169" s="12"/>
      <c r="H169" s="12"/>
      <c r="I169" s="12"/>
      <c r="J169" s="12"/>
      <c r="K169" s="12"/>
      <c r="L169" s="12"/>
      <c r="M169" s="12"/>
      <c r="N169" s="12"/>
    </row>
    <row r="170" spans="2:14" x14ac:dyDescent="0.35">
      <c r="B170" s="12"/>
      <c r="C170" s="12"/>
      <c r="D170" s="12"/>
      <c r="E170" s="12"/>
      <c r="F170" s="12"/>
      <c r="G170" s="12"/>
      <c r="H170" s="12"/>
      <c r="I170" s="12"/>
      <c r="J170" s="12"/>
      <c r="K170" s="12"/>
      <c r="L170" s="12"/>
      <c r="M170" s="12"/>
      <c r="N170" s="12"/>
    </row>
    <row r="171" spans="2:14" x14ac:dyDescent="0.35">
      <c r="B171" s="12"/>
      <c r="C171" s="12"/>
      <c r="D171" s="12"/>
      <c r="E171" s="12"/>
      <c r="F171" s="12"/>
      <c r="G171" s="12"/>
      <c r="H171" s="12"/>
      <c r="I171" s="12"/>
      <c r="J171" s="12"/>
      <c r="K171" s="12"/>
      <c r="L171" s="12"/>
      <c r="M171" s="12"/>
      <c r="N171" s="12"/>
    </row>
    <row r="172" spans="2:14" x14ac:dyDescent="0.35">
      <c r="B172" s="12"/>
      <c r="C172" s="12"/>
      <c r="D172" s="12"/>
      <c r="E172" s="12"/>
      <c r="F172" s="12"/>
      <c r="G172" s="12"/>
      <c r="H172" s="12"/>
      <c r="I172" s="12"/>
      <c r="J172" s="12"/>
      <c r="K172" s="12"/>
      <c r="L172" s="12"/>
      <c r="M172" s="12"/>
      <c r="N172" s="12"/>
    </row>
    <row r="173" spans="2:14" x14ac:dyDescent="0.35">
      <c r="B173" s="12"/>
      <c r="C173" s="12"/>
      <c r="D173" s="12"/>
      <c r="E173" s="12"/>
      <c r="F173" s="12"/>
      <c r="G173" s="12"/>
      <c r="H173" s="12"/>
      <c r="I173" s="12"/>
      <c r="J173" s="12"/>
      <c r="K173" s="12"/>
      <c r="L173" s="12"/>
      <c r="M173" s="12"/>
      <c r="N173" s="12"/>
    </row>
    <row r="174" spans="2:14" x14ac:dyDescent="0.35">
      <c r="B174" s="12"/>
      <c r="C174" s="12"/>
      <c r="D174" s="12"/>
      <c r="E174" s="12"/>
      <c r="F174" s="12"/>
      <c r="G174" s="12"/>
      <c r="H174" s="12"/>
      <c r="I174" s="12"/>
      <c r="J174" s="12"/>
      <c r="K174" s="12"/>
      <c r="L174" s="12"/>
      <c r="M174" s="12"/>
      <c r="N174" s="12"/>
    </row>
    <row r="175" spans="2:14" x14ac:dyDescent="0.35">
      <c r="B175" s="12"/>
      <c r="C175" s="12"/>
      <c r="D175" s="12"/>
      <c r="E175" s="12"/>
      <c r="F175" s="12"/>
      <c r="G175" s="12"/>
      <c r="H175" s="12"/>
      <c r="I175" s="12"/>
      <c r="J175" s="12"/>
      <c r="K175" s="12"/>
      <c r="L175" s="12"/>
      <c r="M175" s="12"/>
      <c r="N175" s="12"/>
    </row>
    <row r="176" spans="2:14" x14ac:dyDescent="0.35">
      <c r="B176" s="12"/>
      <c r="C176" s="12"/>
      <c r="D176" s="12"/>
      <c r="E176" s="12"/>
      <c r="F176" s="12"/>
      <c r="G176" s="12"/>
      <c r="H176" s="12"/>
      <c r="I176" s="12"/>
      <c r="J176" s="12"/>
      <c r="K176" s="12"/>
      <c r="L176" s="12"/>
      <c r="M176" s="12"/>
      <c r="N176" s="12"/>
    </row>
    <row r="177" spans="2:14" x14ac:dyDescent="0.35">
      <c r="B177" s="12"/>
      <c r="C177" s="12"/>
      <c r="D177" s="12"/>
      <c r="E177" s="12"/>
      <c r="F177" s="12"/>
      <c r="G177" s="12"/>
      <c r="H177" s="12"/>
      <c r="I177" s="12"/>
      <c r="J177" s="12"/>
      <c r="K177" s="12"/>
      <c r="L177" s="12"/>
      <c r="M177" s="12"/>
      <c r="N177" s="12"/>
    </row>
    <row r="178" spans="2:14" x14ac:dyDescent="0.35">
      <c r="B178" s="12"/>
      <c r="C178" s="12"/>
      <c r="D178" s="12"/>
      <c r="E178" s="12"/>
      <c r="F178" s="12"/>
      <c r="G178" s="12"/>
      <c r="H178" s="12"/>
      <c r="I178" s="12"/>
      <c r="J178" s="12"/>
      <c r="K178" s="12"/>
      <c r="L178" s="12"/>
      <c r="M178" s="12"/>
      <c r="N178" s="12"/>
    </row>
    <row r="179" spans="2:14" x14ac:dyDescent="0.35">
      <c r="B179" s="12"/>
      <c r="C179" s="12"/>
      <c r="D179" s="12"/>
      <c r="E179" s="12"/>
      <c r="F179" s="12"/>
      <c r="G179" s="12"/>
      <c r="H179" s="12"/>
      <c r="I179" s="12"/>
      <c r="J179" s="12"/>
      <c r="K179" s="12"/>
      <c r="L179" s="12"/>
      <c r="M179" s="12"/>
      <c r="N179" s="12"/>
    </row>
    <row r="180" spans="2:14" x14ac:dyDescent="0.35">
      <c r="B180" s="12"/>
      <c r="C180" s="12"/>
      <c r="D180" s="12"/>
      <c r="E180" s="12"/>
      <c r="F180" s="12"/>
      <c r="G180" s="12"/>
      <c r="H180" s="12"/>
      <c r="I180" s="12"/>
      <c r="J180" s="12"/>
      <c r="K180" s="12"/>
      <c r="L180" s="12"/>
      <c r="M180" s="12"/>
      <c r="N180" s="12"/>
    </row>
    <row r="181" spans="2:14" x14ac:dyDescent="0.35">
      <c r="B181" s="12"/>
      <c r="C181" s="12"/>
      <c r="D181" s="12"/>
      <c r="E181" s="12"/>
      <c r="F181" s="12"/>
      <c r="G181" s="12"/>
      <c r="H181" s="12"/>
      <c r="I181" s="12"/>
      <c r="J181" s="12"/>
      <c r="K181" s="12"/>
      <c r="L181" s="12"/>
      <c r="M181" s="12"/>
      <c r="N181" s="12"/>
    </row>
    <row r="182" spans="2:14" x14ac:dyDescent="0.35">
      <c r="B182" s="12"/>
      <c r="C182" s="12"/>
      <c r="D182" s="12"/>
      <c r="E182" s="12"/>
      <c r="F182" s="12"/>
      <c r="G182" s="12"/>
      <c r="H182" s="12"/>
      <c r="I182" s="12"/>
      <c r="J182" s="12"/>
      <c r="K182" s="12"/>
      <c r="L182" s="12"/>
      <c r="M182" s="12"/>
      <c r="N182" s="12"/>
    </row>
    <row r="183" spans="2:14" x14ac:dyDescent="0.35">
      <c r="B183" s="12"/>
      <c r="C183" s="12"/>
      <c r="D183" s="12"/>
      <c r="E183" s="12"/>
      <c r="F183" s="12"/>
      <c r="G183" s="12"/>
      <c r="H183" s="12"/>
      <c r="I183" s="12"/>
      <c r="J183" s="12"/>
      <c r="K183" s="12"/>
      <c r="L183" s="12"/>
      <c r="M183" s="12"/>
      <c r="N183" s="12"/>
    </row>
    <row r="184" spans="2:14" x14ac:dyDescent="0.35">
      <c r="B184" s="12"/>
      <c r="C184" s="12"/>
      <c r="D184" s="12"/>
      <c r="E184" s="12"/>
      <c r="F184" s="12"/>
      <c r="G184" s="12"/>
      <c r="H184" s="12"/>
      <c r="I184" s="12"/>
      <c r="J184" s="12"/>
      <c r="K184" s="12"/>
      <c r="L184" s="12"/>
      <c r="M184" s="12"/>
      <c r="N184" s="12"/>
    </row>
    <row r="185" spans="2:14" x14ac:dyDescent="0.35">
      <c r="B185" s="12"/>
      <c r="C185" s="12"/>
      <c r="D185" s="12"/>
      <c r="E185" s="12"/>
      <c r="F185" s="12"/>
      <c r="G185" s="12"/>
      <c r="H185" s="12"/>
      <c r="I185" s="12"/>
      <c r="J185" s="12"/>
      <c r="K185" s="12"/>
      <c r="L185" s="12"/>
      <c r="M185" s="12"/>
      <c r="N185" s="12"/>
    </row>
    <row r="186" spans="2:14" x14ac:dyDescent="0.35">
      <c r="B186" s="12"/>
      <c r="C186" s="12"/>
      <c r="D186" s="12"/>
      <c r="E186" s="12"/>
      <c r="F186" s="12"/>
      <c r="G186" s="12"/>
      <c r="H186" s="12"/>
      <c r="I186" s="12"/>
      <c r="J186" s="12"/>
      <c r="K186" s="12"/>
      <c r="L186" s="12"/>
      <c r="M186" s="12"/>
      <c r="N186" s="12"/>
    </row>
    <row r="187" spans="2:14" x14ac:dyDescent="0.35">
      <c r="B187" s="12"/>
      <c r="C187" s="12"/>
      <c r="D187" s="12"/>
      <c r="E187" s="12"/>
      <c r="F187" s="12"/>
      <c r="G187" s="12"/>
      <c r="H187" s="12"/>
      <c r="I187" s="12"/>
      <c r="J187" s="12"/>
      <c r="K187" s="12"/>
      <c r="L187" s="12"/>
      <c r="M187" s="12"/>
      <c r="N187" s="12"/>
    </row>
    <row r="188" spans="2:14" x14ac:dyDescent="0.35">
      <c r="B188" s="12"/>
      <c r="C188" s="12"/>
      <c r="D188" s="12"/>
      <c r="E188" s="12"/>
      <c r="F188" s="12"/>
      <c r="G188" s="12"/>
      <c r="H188" s="12"/>
      <c r="I188" s="12"/>
      <c r="J188" s="12"/>
      <c r="K188" s="12"/>
      <c r="L188" s="12"/>
      <c r="M188" s="12"/>
      <c r="N188" s="12"/>
    </row>
    <row r="189" spans="2:14" x14ac:dyDescent="0.35">
      <c r="B189" s="12"/>
      <c r="C189" s="12"/>
      <c r="D189" s="12"/>
      <c r="E189" s="12"/>
      <c r="F189" s="12"/>
      <c r="G189" s="12"/>
      <c r="H189" s="12"/>
      <c r="I189" s="12"/>
      <c r="J189" s="12"/>
      <c r="K189" s="12"/>
      <c r="L189" s="12"/>
      <c r="M189" s="12"/>
      <c r="N189" s="12"/>
    </row>
    <row r="190" spans="2:14" x14ac:dyDescent="0.35">
      <c r="B190" s="12"/>
      <c r="C190" s="12"/>
      <c r="D190" s="12"/>
      <c r="E190" s="12"/>
      <c r="F190" s="12"/>
      <c r="G190" s="12"/>
      <c r="H190" s="12"/>
      <c r="I190" s="12"/>
      <c r="J190" s="12"/>
      <c r="K190" s="12"/>
      <c r="L190" s="12"/>
      <c r="M190" s="12"/>
      <c r="N190" s="12"/>
    </row>
    <row r="191" spans="2:14" x14ac:dyDescent="0.35">
      <c r="B191" s="12"/>
      <c r="C191" s="12"/>
      <c r="D191" s="12"/>
      <c r="E191" s="12"/>
      <c r="F191" s="12"/>
      <c r="G191" s="12"/>
      <c r="H191" s="12"/>
      <c r="I191" s="12"/>
      <c r="J191" s="12"/>
      <c r="K191" s="12"/>
      <c r="L191" s="12"/>
      <c r="M191" s="12"/>
      <c r="N191" s="12"/>
    </row>
    <row r="192" spans="2:14" x14ac:dyDescent="0.35">
      <c r="B192" s="12"/>
      <c r="C192" s="12"/>
      <c r="D192" s="12"/>
      <c r="E192" s="12"/>
      <c r="F192" s="12"/>
      <c r="G192" s="12"/>
      <c r="H192" s="12"/>
      <c r="I192" s="12"/>
      <c r="J192" s="12"/>
      <c r="K192" s="12"/>
      <c r="L192" s="12"/>
      <c r="M192" s="12"/>
      <c r="N192" s="12"/>
    </row>
    <row r="193" spans="2:14" x14ac:dyDescent="0.35">
      <c r="B193" s="12"/>
      <c r="C193" s="12"/>
      <c r="D193" s="12"/>
      <c r="E193" s="12"/>
      <c r="F193" s="12"/>
      <c r="G193" s="12"/>
      <c r="H193" s="12"/>
      <c r="I193" s="12"/>
      <c r="J193" s="12"/>
      <c r="K193" s="12"/>
      <c r="L193" s="12"/>
      <c r="M193" s="12"/>
      <c r="N193" s="12"/>
    </row>
    <row r="194" spans="2:14" x14ac:dyDescent="0.35">
      <c r="B194" s="12"/>
      <c r="C194" s="12"/>
      <c r="D194" s="12"/>
      <c r="E194" s="12"/>
      <c r="F194" s="12"/>
      <c r="G194" s="12"/>
      <c r="H194" s="12"/>
      <c r="I194" s="12"/>
      <c r="J194" s="12"/>
      <c r="K194" s="12"/>
      <c r="L194" s="12"/>
      <c r="M194" s="12"/>
      <c r="N194" s="12"/>
    </row>
    <row r="195" spans="2:14" x14ac:dyDescent="0.35">
      <c r="B195" s="12"/>
      <c r="C195" s="12"/>
      <c r="D195" s="12"/>
      <c r="E195" s="12"/>
      <c r="F195" s="12"/>
      <c r="G195" s="12"/>
      <c r="H195" s="12"/>
      <c r="I195" s="12"/>
      <c r="J195" s="12"/>
      <c r="K195" s="12"/>
      <c r="L195" s="12"/>
      <c r="M195" s="12"/>
      <c r="N195" s="12"/>
    </row>
    <row r="196" spans="2:14" x14ac:dyDescent="0.35">
      <c r="B196" s="12"/>
      <c r="C196" s="12"/>
      <c r="D196" s="12"/>
      <c r="E196" s="12"/>
      <c r="F196" s="12"/>
      <c r="G196" s="12"/>
      <c r="H196" s="12"/>
      <c r="I196" s="12"/>
      <c r="J196" s="12"/>
      <c r="K196" s="12"/>
      <c r="L196" s="12"/>
      <c r="M196" s="12"/>
      <c r="N196" s="12"/>
    </row>
    <row r="197" spans="2:14" x14ac:dyDescent="0.35">
      <c r="B197" s="12"/>
      <c r="C197" s="12"/>
      <c r="D197" s="12"/>
      <c r="E197" s="12"/>
      <c r="F197" s="12"/>
      <c r="G197" s="12"/>
      <c r="H197" s="12"/>
      <c r="I197" s="12"/>
      <c r="J197" s="12"/>
      <c r="K197" s="12"/>
      <c r="L197" s="12"/>
      <c r="M197" s="12"/>
      <c r="N197" s="12"/>
    </row>
    <row r="198" spans="2:14" x14ac:dyDescent="0.35">
      <c r="B198" s="12"/>
      <c r="C198" s="12"/>
      <c r="D198" s="12"/>
      <c r="E198" s="12"/>
      <c r="F198" s="12"/>
      <c r="G198" s="12"/>
      <c r="H198" s="12"/>
      <c r="I198" s="12"/>
      <c r="J198" s="12"/>
      <c r="K198" s="12"/>
      <c r="L198" s="12"/>
      <c r="M198" s="12"/>
      <c r="N198" s="12"/>
    </row>
    <row r="199" spans="2:14" x14ac:dyDescent="0.35">
      <c r="B199" s="12"/>
      <c r="C199" s="12"/>
      <c r="D199" s="12"/>
      <c r="E199" s="12"/>
      <c r="F199" s="12"/>
      <c r="G199" s="12"/>
      <c r="H199" s="12"/>
      <c r="I199" s="12"/>
      <c r="J199" s="12"/>
      <c r="K199" s="12"/>
      <c r="L199" s="12"/>
      <c r="M199" s="12"/>
      <c r="N199" s="12"/>
    </row>
    <row r="200" spans="2:14" x14ac:dyDescent="0.35">
      <c r="B200" s="12"/>
      <c r="C200" s="12"/>
      <c r="D200" s="12"/>
      <c r="E200" s="12"/>
      <c r="F200" s="12"/>
      <c r="G200" s="12"/>
      <c r="H200" s="12"/>
      <c r="I200" s="12"/>
      <c r="J200" s="12"/>
      <c r="K200" s="12"/>
      <c r="L200" s="12"/>
      <c r="M200" s="12"/>
      <c r="N200" s="12"/>
    </row>
    <row r="201" spans="2:14" x14ac:dyDescent="0.35">
      <c r="B201" s="12"/>
      <c r="C201" s="12"/>
      <c r="D201" s="12"/>
      <c r="E201" s="12"/>
      <c r="F201" s="12"/>
      <c r="G201" s="12"/>
      <c r="H201" s="12"/>
      <c r="I201" s="12"/>
      <c r="J201" s="12"/>
      <c r="K201" s="12"/>
      <c r="L201" s="12"/>
      <c r="M201" s="12"/>
      <c r="N201" s="12"/>
    </row>
    <row r="202" spans="2:14" x14ac:dyDescent="0.35">
      <c r="B202" s="12"/>
      <c r="C202" s="12"/>
      <c r="D202" s="12"/>
      <c r="E202" s="12"/>
      <c r="F202" s="12"/>
      <c r="G202" s="12"/>
      <c r="H202" s="12"/>
      <c r="I202" s="12"/>
      <c r="J202" s="12"/>
      <c r="K202" s="12"/>
      <c r="L202" s="12"/>
      <c r="M202" s="12"/>
      <c r="N202" s="12"/>
    </row>
    <row r="203" spans="2:14" x14ac:dyDescent="0.35">
      <c r="B203" s="12"/>
      <c r="C203" s="12"/>
      <c r="D203" s="12"/>
      <c r="E203" s="12"/>
      <c r="F203" s="12"/>
      <c r="G203" s="12"/>
      <c r="H203" s="12"/>
      <c r="I203" s="12"/>
      <c r="J203" s="12"/>
      <c r="K203" s="12"/>
      <c r="L203" s="12"/>
      <c r="M203" s="12"/>
      <c r="N203" s="12"/>
    </row>
    <row r="204" spans="2:14" x14ac:dyDescent="0.35">
      <c r="B204" s="12"/>
      <c r="C204" s="12"/>
      <c r="D204" s="12"/>
      <c r="E204" s="12"/>
      <c r="F204" s="12"/>
      <c r="G204" s="12"/>
      <c r="H204" s="12"/>
      <c r="I204" s="12"/>
      <c r="J204" s="12"/>
      <c r="K204" s="12"/>
      <c r="L204" s="12"/>
      <c r="M204" s="12"/>
      <c r="N204" s="12"/>
    </row>
    <row r="205" spans="2:14" x14ac:dyDescent="0.35">
      <c r="B205" s="12"/>
      <c r="C205" s="12"/>
      <c r="D205" s="12"/>
      <c r="E205" s="12"/>
      <c r="F205" s="12"/>
      <c r="G205" s="12"/>
      <c r="H205" s="12"/>
      <c r="I205" s="12"/>
      <c r="J205" s="12"/>
      <c r="K205" s="12"/>
      <c r="L205" s="12"/>
      <c r="M205" s="12"/>
      <c r="N205" s="12"/>
    </row>
    <row r="206" spans="2:14" x14ac:dyDescent="0.35">
      <c r="B206" s="12"/>
      <c r="C206" s="12"/>
      <c r="D206" s="12"/>
      <c r="E206" s="12"/>
      <c r="F206" s="12"/>
      <c r="G206" s="12"/>
      <c r="H206" s="12"/>
      <c r="I206" s="12"/>
      <c r="J206" s="12"/>
      <c r="K206" s="12"/>
      <c r="L206" s="12"/>
      <c r="M206" s="12"/>
      <c r="N206" s="12"/>
    </row>
    <row r="207" spans="2:14" x14ac:dyDescent="0.35">
      <c r="B207" s="12"/>
      <c r="C207" s="12"/>
      <c r="D207" s="12"/>
      <c r="E207" s="12"/>
      <c r="F207" s="12"/>
      <c r="G207" s="12"/>
      <c r="H207" s="12"/>
      <c r="I207" s="12"/>
      <c r="J207" s="12"/>
      <c r="K207" s="12"/>
      <c r="L207" s="12"/>
      <c r="M207" s="12"/>
      <c r="N207" s="12"/>
    </row>
    <row r="208" spans="2:14" x14ac:dyDescent="0.35">
      <c r="B208" s="12"/>
      <c r="C208" s="12"/>
      <c r="D208" s="12"/>
      <c r="E208" s="12"/>
      <c r="F208" s="12"/>
      <c r="G208" s="12"/>
      <c r="H208" s="12"/>
      <c r="I208" s="12"/>
      <c r="J208" s="12"/>
      <c r="K208" s="12"/>
      <c r="L208" s="12"/>
      <c r="M208" s="12"/>
      <c r="N208" s="12"/>
    </row>
    <row r="209" spans="2:14" x14ac:dyDescent="0.35">
      <c r="B209" s="12"/>
      <c r="C209" s="12"/>
      <c r="D209" s="12"/>
      <c r="E209" s="12"/>
      <c r="F209" s="12"/>
      <c r="G209" s="12"/>
      <c r="H209" s="12"/>
      <c r="I209" s="12"/>
      <c r="J209" s="12"/>
      <c r="K209" s="12"/>
      <c r="L209" s="12"/>
      <c r="M209" s="12"/>
      <c r="N209" s="12"/>
    </row>
    <row r="210" spans="2:14" x14ac:dyDescent="0.35">
      <c r="B210" s="12"/>
      <c r="C210" s="12"/>
      <c r="D210" s="12"/>
      <c r="E210" s="12"/>
      <c r="F210" s="12"/>
      <c r="G210" s="12"/>
      <c r="H210" s="12"/>
      <c r="I210" s="12"/>
      <c r="J210" s="12"/>
      <c r="K210" s="12"/>
      <c r="L210" s="12"/>
      <c r="M210" s="12"/>
      <c r="N210" s="12"/>
    </row>
    <row r="211" spans="2:14" x14ac:dyDescent="0.35">
      <c r="B211" s="12"/>
      <c r="C211" s="12"/>
      <c r="D211" s="12"/>
      <c r="E211" s="12"/>
      <c r="F211" s="12"/>
      <c r="G211" s="12"/>
      <c r="H211" s="12"/>
      <c r="I211" s="12"/>
      <c r="J211" s="12"/>
      <c r="K211" s="12"/>
      <c r="L211" s="12"/>
      <c r="M211" s="12"/>
      <c r="N211" s="12"/>
    </row>
    <row r="212" spans="2:14" x14ac:dyDescent="0.35">
      <c r="B212" s="12"/>
      <c r="C212" s="12"/>
      <c r="D212" s="12"/>
      <c r="E212" s="12"/>
      <c r="F212" s="12"/>
      <c r="G212" s="12"/>
      <c r="H212" s="12"/>
      <c r="I212" s="12"/>
      <c r="J212" s="12"/>
      <c r="K212" s="12"/>
      <c r="L212" s="12"/>
      <c r="M212" s="12"/>
      <c r="N212" s="12"/>
    </row>
    <row r="213" spans="2:14" x14ac:dyDescent="0.35">
      <c r="B213" s="12"/>
      <c r="C213" s="12"/>
      <c r="D213" s="12"/>
      <c r="E213" s="12"/>
      <c r="F213" s="12"/>
      <c r="G213" s="12"/>
      <c r="H213" s="12"/>
      <c r="I213" s="12"/>
      <c r="J213" s="12"/>
      <c r="K213" s="12"/>
      <c r="L213" s="12"/>
      <c r="M213" s="12"/>
      <c r="N213" s="12"/>
    </row>
  </sheetData>
  <sheetProtection algorithmName="SHA-512" hashValue="bf2WUvQsoS7yCYsiEBSjnMqzzYGpby5ofP6D0lfORbe2qwTLM8UOXxNZMb8FkyYJUShiuR29bShVyCp1QI6w5w==" saltValue="5drvqA57Ema3lozOXbZ+Wg==" spinCount="100000" sheet="1" formatCells="0" formatColumns="0" formatRows="0" insertColumns="0" insertRows="0" insertHyperlinks="0" deleteColumns="0" deleteRows="0" selectLockedCells="1" sort="0" autoFilter="0" pivotTables="0"/>
  <protectedRanges>
    <protectedRange sqref="D5 H26 H28 N26 H34 H36 K48:K54 E1 D7:D8 D53:G54 D48:D52 D58:D63 K58:K63 L20 L18 L16 L26 C55:F55 C64:F64 K67:K73 D67:D73" name="editable range"/>
    <protectedRange sqref="D117:D118 K115 K117:K118 D92 K111 K92 D111 D115 D105:D109 K113 K94 D94 K105:K109 K90 D90" name="editable range_3"/>
    <protectedRange sqref="H119" name="editable range_2_2"/>
    <protectedRange sqref="K88 K86 K84" name="editable range_1"/>
  </protectedRanges>
  <sortState xmlns:xlrd2="http://schemas.microsoft.com/office/spreadsheetml/2017/richdata2" ref="D11:H11">
    <sortCondition ref="D11"/>
  </sortState>
  <dataConsolidate link="1"/>
  <customSheetViews>
    <customSheetView guid="{36E090C3-72B4-4AD2-A053-01D552496FDA}" showPageBreaks="1" showGridLines="0" fitToPage="1" printArea="1">
      <selection activeCell="L7" sqref="L7:N7"/>
      <pageMargins left="0" right="0" top="0" bottom="0" header="0" footer="0"/>
      <pageSetup scale="80" orientation="portrait" r:id="rId1"/>
    </customSheetView>
  </customSheetViews>
  <mergeCells count="107">
    <mergeCell ref="J5:N7"/>
    <mergeCell ref="K117:N117"/>
    <mergeCell ref="K53:N53"/>
    <mergeCell ref="K52:N52"/>
    <mergeCell ref="K48:N48"/>
    <mergeCell ref="K115:N115"/>
    <mergeCell ref="K105:N105"/>
    <mergeCell ref="K111:N111"/>
    <mergeCell ref="K113:N113"/>
    <mergeCell ref="L18:N18"/>
    <mergeCell ref="L16:N16"/>
    <mergeCell ref="H26:J26"/>
    <mergeCell ref="H28:J28"/>
    <mergeCell ref="K49:N49"/>
    <mergeCell ref="H42:I42"/>
    <mergeCell ref="K109:N109"/>
    <mergeCell ref="J12:N14"/>
    <mergeCell ref="H34:N34"/>
    <mergeCell ref="D12:E12"/>
    <mergeCell ref="H36:N36"/>
    <mergeCell ref="H40:I40"/>
    <mergeCell ref="B2:H3"/>
    <mergeCell ref="D62:G62"/>
    <mergeCell ref="D8:H8"/>
    <mergeCell ref="K50:N50"/>
    <mergeCell ref="K51:N51"/>
    <mergeCell ref="D16:E16"/>
    <mergeCell ref="H30:I30"/>
    <mergeCell ref="H38:I38"/>
    <mergeCell ref="D49:G49"/>
    <mergeCell ref="J8:N10"/>
    <mergeCell ref="L22:N22"/>
    <mergeCell ref="L20:N20"/>
    <mergeCell ref="D7:H7"/>
    <mergeCell ref="D14:E14"/>
    <mergeCell ref="D5:H5"/>
    <mergeCell ref="H32:I32"/>
    <mergeCell ref="D52:G52"/>
    <mergeCell ref="D53:G53"/>
    <mergeCell ref="D54:G54"/>
    <mergeCell ref="D59:G59"/>
    <mergeCell ref="D60:G60"/>
    <mergeCell ref="D48:G48"/>
    <mergeCell ref="D50:G50"/>
    <mergeCell ref="J67:N67"/>
    <mergeCell ref="J68:N68"/>
    <mergeCell ref="J69:N69"/>
    <mergeCell ref="K63:N63"/>
    <mergeCell ref="F92:H92"/>
    <mergeCell ref="K54:N54"/>
    <mergeCell ref="D67:G67"/>
    <mergeCell ref="D68:G68"/>
    <mergeCell ref="D69:G69"/>
    <mergeCell ref="D70:G70"/>
    <mergeCell ref="D71:G71"/>
    <mergeCell ref="D73:G73"/>
    <mergeCell ref="D72:G72"/>
    <mergeCell ref="D61:G61"/>
    <mergeCell ref="D88:E88"/>
    <mergeCell ref="J70:N70"/>
    <mergeCell ref="J71:N71"/>
    <mergeCell ref="J73:N73"/>
    <mergeCell ref="J72:N72"/>
    <mergeCell ref="B118:C118"/>
    <mergeCell ref="K86:N86"/>
    <mergeCell ref="D105:G105"/>
    <mergeCell ref="D51:G51"/>
    <mergeCell ref="F94:M94"/>
    <mergeCell ref="K88:N88"/>
    <mergeCell ref="K58:N58"/>
    <mergeCell ref="K59:N59"/>
    <mergeCell ref="K60:N60"/>
    <mergeCell ref="K61:N61"/>
    <mergeCell ref="K62:N62"/>
    <mergeCell ref="D58:G58"/>
    <mergeCell ref="D82:E82"/>
    <mergeCell ref="D84:E84"/>
    <mergeCell ref="I96:J96"/>
    <mergeCell ref="D94:E94"/>
    <mergeCell ref="B77:N78"/>
    <mergeCell ref="D63:G63"/>
    <mergeCell ref="I98:J98"/>
    <mergeCell ref="K98:N98"/>
    <mergeCell ref="L121:N121"/>
    <mergeCell ref="K80:N80"/>
    <mergeCell ref="K82:N82"/>
    <mergeCell ref="D86:E86"/>
    <mergeCell ref="K84:N84"/>
    <mergeCell ref="G119:N119"/>
    <mergeCell ref="D115:G115"/>
    <mergeCell ref="D118:N118"/>
    <mergeCell ref="D109:G109"/>
    <mergeCell ref="D92:E92"/>
    <mergeCell ref="D111:G111"/>
    <mergeCell ref="D117:G117"/>
    <mergeCell ref="K92:N92"/>
    <mergeCell ref="D80:E80"/>
    <mergeCell ref="D96:E96"/>
    <mergeCell ref="K107:N107"/>
    <mergeCell ref="D90:E90"/>
    <mergeCell ref="F90:M90"/>
    <mergeCell ref="K96:L96"/>
    <mergeCell ref="K100:N100"/>
    <mergeCell ref="M96:N96"/>
    <mergeCell ref="K102:N102"/>
    <mergeCell ref="D98:F102"/>
    <mergeCell ref="I106:J106"/>
  </mergeCells>
  <conditionalFormatting sqref="D14:E14">
    <cfRule type="cellIs" dxfId="180" priority="552" operator="equal">
      <formula>0</formula>
    </cfRule>
  </conditionalFormatting>
  <conditionalFormatting sqref="H26">
    <cfRule type="cellIs" dxfId="179" priority="524" operator="equal">
      <formula>0</formula>
    </cfRule>
  </conditionalFormatting>
  <conditionalFormatting sqref="H26">
    <cfRule type="cellIs" dxfId="178" priority="523" operator="equal">
      <formula>"(SELECT ONE)"</formula>
    </cfRule>
  </conditionalFormatting>
  <conditionalFormatting sqref="H38">
    <cfRule type="cellIs" dxfId="177" priority="515" operator="equal">
      <formula>0</formula>
    </cfRule>
  </conditionalFormatting>
  <conditionalFormatting sqref="H38 J38">
    <cfRule type="cellIs" dxfId="176" priority="514" operator="equal">
      <formula>"(SELECT ONE)"</formula>
    </cfRule>
  </conditionalFormatting>
  <conditionalFormatting sqref="H40">
    <cfRule type="cellIs" dxfId="175" priority="513" operator="equal">
      <formula>0</formula>
    </cfRule>
  </conditionalFormatting>
  <conditionalFormatting sqref="H40 J40">
    <cfRule type="cellIs" dxfId="174" priority="512" operator="equal">
      <formula>"(SELECT ONE)"</formula>
    </cfRule>
  </conditionalFormatting>
  <conditionalFormatting sqref="H42">
    <cfRule type="cellIs" dxfId="173" priority="511" operator="equal">
      <formula>0</formula>
    </cfRule>
  </conditionalFormatting>
  <conditionalFormatting sqref="H42">
    <cfRule type="cellIs" dxfId="172" priority="510" operator="equal">
      <formula>"(SELECT ONE)"</formula>
    </cfRule>
  </conditionalFormatting>
  <conditionalFormatting sqref="K48:N54">
    <cfRule type="cellIs" dxfId="171" priority="562" operator="equal">
      <formula>0</formula>
    </cfRule>
  </conditionalFormatting>
  <conditionalFormatting sqref="K48:K49 K52:K53">
    <cfRule type="cellIs" dxfId="170" priority="509" operator="equal">
      <formula>"(SELECT ONE)"</formula>
    </cfRule>
  </conditionalFormatting>
  <conditionalFormatting sqref="D48">
    <cfRule type="cellIs" dxfId="169" priority="493" operator="equal">
      <formula>0</formula>
    </cfRule>
  </conditionalFormatting>
  <conditionalFormatting sqref="D49:D51">
    <cfRule type="cellIs" dxfId="168" priority="492" operator="equal">
      <formula>0</formula>
    </cfRule>
  </conditionalFormatting>
  <conditionalFormatting sqref="H32">
    <cfRule type="cellIs" dxfId="167" priority="424" operator="equal">
      <formula>0</formula>
    </cfRule>
  </conditionalFormatting>
  <conditionalFormatting sqref="H32">
    <cfRule type="cellIs" dxfId="166" priority="423" operator="equal">
      <formula>"(SELECT ONE)"</formula>
    </cfRule>
  </conditionalFormatting>
  <conditionalFormatting sqref="H34">
    <cfRule type="cellIs" dxfId="165" priority="422" operator="equal">
      <formula>0</formula>
    </cfRule>
  </conditionalFormatting>
  <conditionalFormatting sqref="H34">
    <cfRule type="cellIs" dxfId="164" priority="421" operator="equal">
      <formula>"(SELECT ONE)"</formula>
    </cfRule>
  </conditionalFormatting>
  <conditionalFormatting sqref="H36">
    <cfRule type="cellIs" dxfId="163" priority="420" operator="equal">
      <formula>0</formula>
    </cfRule>
  </conditionalFormatting>
  <conditionalFormatting sqref="H36">
    <cfRule type="cellIs" dxfId="162" priority="419" operator="equal">
      <formula>"(SELECT ONE)"</formula>
    </cfRule>
  </conditionalFormatting>
  <conditionalFormatting sqref="I51:N54">
    <cfRule type="expression" dxfId="161" priority="410">
      <formula>$K$46=TRUE</formula>
    </cfRule>
  </conditionalFormatting>
  <conditionalFormatting sqref="H28">
    <cfRule type="cellIs" dxfId="160" priority="257" operator="greaterThan">
      <formula>"&gt;0"</formula>
    </cfRule>
    <cfRule type="expression" dxfId="159" priority="259">
      <formula>OR($H$26="",$H$26="OTHER (FILL BELOW)")</formula>
    </cfRule>
    <cfRule type="expression" dxfId="158" priority="384">
      <formula>$H$26&lt;1</formula>
    </cfRule>
  </conditionalFormatting>
  <conditionalFormatting sqref="D53:D54">
    <cfRule type="cellIs" dxfId="157" priority="331" operator="equal">
      <formula>0</formula>
    </cfRule>
  </conditionalFormatting>
  <conditionalFormatting sqref="D52">
    <cfRule type="cellIs" dxfId="156" priority="320" operator="equal">
      <formula>0</formula>
    </cfRule>
  </conditionalFormatting>
  <conditionalFormatting sqref="D52">
    <cfRule type="cellIs" dxfId="155" priority="319" operator="equal">
      <formula>"(SELECT ONE)"</formula>
    </cfRule>
  </conditionalFormatting>
  <conditionalFormatting sqref="K51">
    <cfRule type="cellIs" dxfId="154" priority="317" operator="equal">
      <formula>0</formula>
    </cfRule>
  </conditionalFormatting>
  <conditionalFormatting sqref="K51">
    <cfRule type="cellIs" dxfId="153" priority="316" operator="equal">
      <formula>"(SELECT ONE)"</formula>
    </cfRule>
  </conditionalFormatting>
  <conditionalFormatting sqref="K51:N51">
    <cfRule type="expression" dxfId="152" priority="315">
      <formula>$K$46=TRUE</formula>
    </cfRule>
  </conditionalFormatting>
  <conditionalFormatting sqref="A75:A81 A96 A98 A86:A89 A92:A94 A105:A121">
    <cfRule type="expression" dxfId="151" priority="274">
      <formula>$D$14=Order_Completed_By1</formula>
    </cfRule>
  </conditionalFormatting>
  <conditionalFormatting sqref="A99">
    <cfRule type="expression" dxfId="150" priority="299">
      <formula>$D$14=Order_Completed_By1</formula>
    </cfRule>
  </conditionalFormatting>
  <conditionalFormatting sqref="A82:A85">
    <cfRule type="expression" dxfId="149" priority="290">
      <formula>$D$14=Order_Completed_By1</formula>
    </cfRule>
  </conditionalFormatting>
  <conditionalFormatting sqref="L22">
    <cfRule type="cellIs" dxfId="148" priority="279" operator="equal">
      <formula>0</formula>
    </cfRule>
  </conditionalFormatting>
  <conditionalFormatting sqref="L20">
    <cfRule type="cellIs" dxfId="147" priority="278" operator="equal">
      <formula>0</formula>
    </cfRule>
  </conditionalFormatting>
  <conditionalFormatting sqref="L18">
    <cfRule type="cellIs" dxfId="146" priority="277" operator="equal">
      <formula>0</formula>
    </cfRule>
  </conditionalFormatting>
  <conditionalFormatting sqref="L16">
    <cfRule type="cellIs" dxfId="145" priority="276" operator="equal">
      <formula>0</formula>
    </cfRule>
  </conditionalFormatting>
  <conditionalFormatting sqref="D16:E16">
    <cfRule type="cellIs" dxfId="144" priority="275" operator="equal">
      <formula>0</formula>
    </cfRule>
  </conditionalFormatting>
  <conditionalFormatting sqref="O96 O75:O89 O98:O99 O105 O92:O94 O107:O122">
    <cfRule type="expression" dxfId="143" priority="273">
      <formula>OR($D$14=Order_Completed_By1,$D$14="")</formula>
    </cfRule>
  </conditionalFormatting>
  <conditionalFormatting sqref="H30">
    <cfRule type="cellIs" dxfId="142" priority="265" operator="equal">
      <formula>0</formula>
    </cfRule>
  </conditionalFormatting>
  <conditionalFormatting sqref="H30">
    <cfRule type="cellIs" dxfId="141" priority="264" operator="equal">
      <formula>"(SELECT ONE)"</formula>
    </cfRule>
  </conditionalFormatting>
  <conditionalFormatting sqref="J30">
    <cfRule type="expression" dxfId="140" priority="258">
      <formula>OR($H$30="",$H$30&lt;0)</formula>
    </cfRule>
    <cfRule type="expression" dxfId="139" priority="260">
      <formula>OR($H$30="",$H$30="Not applicable")</formula>
    </cfRule>
    <cfRule type="cellIs" dxfId="138" priority="262" operator="lessThan">
      <formula>1</formula>
    </cfRule>
  </conditionalFormatting>
  <conditionalFormatting sqref="A98">
    <cfRule type="expression" dxfId="137" priority="252">
      <formula>$D$14=Order_Completed_By1</formula>
    </cfRule>
  </conditionalFormatting>
  <conditionalFormatting sqref="O98">
    <cfRule type="expression" dxfId="136" priority="251">
      <formula>OR($D$14=Order_Completed_By1,$D$14="")</formula>
    </cfRule>
  </conditionalFormatting>
  <conditionalFormatting sqref="A95">
    <cfRule type="expression" dxfId="135" priority="232">
      <formula>$D$14=Order_Completed_By1</formula>
    </cfRule>
  </conditionalFormatting>
  <conditionalFormatting sqref="O95">
    <cfRule type="expression" dxfId="134" priority="231">
      <formula>OR($D$14=Order_Completed_By1,$D$14="")</formula>
    </cfRule>
  </conditionalFormatting>
  <conditionalFormatting sqref="A97">
    <cfRule type="expression" dxfId="133" priority="229">
      <formula>$D$14=Order_Completed_By1</formula>
    </cfRule>
  </conditionalFormatting>
  <conditionalFormatting sqref="O97">
    <cfRule type="expression" dxfId="132" priority="228">
      <formula>OR($D$14=Order_Completed_By1,$D$14="")</formula>
    </cfRule>
  </conditionalFormatting>
  <conditionalFormatting sqref="B42:J42">
    <cfRule type="expression" dxfId="131" priority="226">
      <formula>OR($D$16&lt;1,$D$16="No")</formula>
    </cfRule>
  </conditionalFormatting>
  <conditionalFormatting sqref="L26">
    <cfRule type="cellIs" dxfId="130" priority="206" operator="equal">
      <formula>0</formula>
    </cfRule>
  </conditionalFormatting>
  <conditionalFormatting sqref="N26">
    <cfRule type="cellIs" dxfId="129" priority="203" operator="greaterThan">
      <formula>"&gt;0"</formula>
    </cfRule>
    <cfRule type="expression" dxfId="128" priority="204">
      <formula>OR($H$26="",$H$26="OTHER (FILL BELOW)")</formula>
    </cfRule>
    <cfRule type="expression" dxfId="127" priority="205">
      <formula>$H$26&lt;1</formula>
    </cfRule>
  </conditionalFormatting>
  <conditionalFormatting sqref="L26:L28">
    <cfRule type="expression" dxfId="126" priority="202">
      <formula>OR($D$16&lt;1,$D$16="Yes")</formula>
    </cfRule>
  </conditionalFormatting>
  <conditionalFormatting sqref="N26:N28">
    <cfRule type="expression" dxfId="125" priority="201">
      <formula>OR($D$16&lt;1,$D$16="No")</formula>
    </cfRule>
  </conditionalFormatting>
  <conditionalFormatting sqref="N30">
    <cfRule type="expression" dxfId="124" priority="186">
      <formula>OR($H$30="",$H$30="Not applicable")</formula>
    </cfRule>
    <cfRule type="cellIs" dxfId="123" priority="189" operator="equal">
      <formula>0</formula>
    </cfRule>
  </conditionalFormatting>
  <conditionalFormatting sqref="H30:I30">
    <cfRule type="cellIs" dxfId="122" priority="157" operator="equal">
      <formula>"(SELECT ONE)"</formula>
    </cfRule>
  </conditionalFormatting>
  <conditionalFormatting sqref="D58:G58">
    <cfRule type="cellIs" dxfId="121" priority="156" operator="lessThan">
      <formula>1</formula>
    </cfRule>
  </conditionalFormatting>
  <conditionalFormatting sqref="D61:G61">
    <cfRule type="containsText" dxfId="120" priority="117" operator="containsText" text="(SELECT ONE)">
      <formula>NOT(ISERROR(SEARCH("(SELECT ONE)",D61)))</formula>
    </cfRule>
    <cfRule type="cellIs" dxfId="119" priority="136" operator="lessThan">
      <formula>1</formula>
    </cfRule>
  </conditionalFormatting>
  <conditionalFormatting sqref="D59:G59">
    <cfRule type="cellIs" dxfId="118" priority="135" operator="lessThan">
      <formula>1</formula>
    </cfRule>
  </conditionalFormatting>
  <conditionalFormatting sqref="D60:G60">
    <cfRule type="cellIs" dxfId="117" priority="134" operator="lessThan">
      <formula>1</formula>
    </cfRule>
  </conditionalFormatting>
  <conditionalFormatting sqref="D62:G62">
    <cfRule type="cellIs" dxfId="116" priority="133" operator="lessThan">
      <formula>1</formula>
    </cfRule>
  </conditionalFormatting>
  <conditionalFormatting sqref="D63:G63">
    <cfRule type="cellIs" dxfId="115" priority="132" operator="lessThan">
      <formula>1</formula>
    </cfRule>
  </conditionalFormatting>
  <conditionalFormatting sqref="K58:N58">
    <cfRule type="cellIs" dxfId="114" priority="131" operator="lessThan">
      <formula>1</formula>
    </cfRule>
  </conditionalFormatting>
  <conditionalFormatting sqref="K59:N59">
    <cfRule type="cellIs" dxfId="113" priority="130" operator="lessThan">
      <formula>1</formula>
    </cfRule>
  </conditionalFormatting>
  <conditionalFormatting sqref="K60:N60">
    <cfRule type="cellIs" dxfId="112" priority="129" operator="lessThan">
      <formula>1</formula>
    </cfRule>
  </conditionalFormatting>
  <conditionalFormatting sqref="K62:N62">
    <cfRule type="cellIs" dxfId="111" priority="128" operator="lessThan">
      <formula>1</formula>
    </cfRule>
  </conditionalFormatting>
  <conditionalFormatting sqref="K63:N63">
    <cfRule type="cellIs" dxfId="110" priority="127" operator="lessThan">
      <formula>1</formula>
    </cfRule>
  </conditionalFormatting>
  <conditionalFormatting sqref="D80:E80">
    <cfRule type="cellIs" dxfId="109" priority="126" operator="lessThan">
      <formula>1</formula>
    </cfRule>
  </conditionalFormatting>
  <conditionalFormatting sqref="D92:E92">
    <cfRule type="cellIs" dxfId="108" priority="125" operator="lessThan">
      <formula>1</formula>
    </cfRule>
  </conditionalFormatting>
  <conditionalFormatting sqref="D94:E94">
    <cfRule type="cellIs" dxfId="107" priority="124" operator="lessThan">
      <formula>1</formula>
    </cfRule>
  </conditionalFormatting>
  <conditionalFormatting sqref="D96:E96">
    <cfRule type="cellIs" dxfId="106" priority="123" operator="lessThan">
      <formula>1</formula>
    </cfRule>
  </conditionalFormatting>
  <conditionalFormatting sqref="K80:N80">
    <cfRule type="cellIs" dxfId="105" priority="122" operator="lessThan">
      <formula>1</formula>
    </cfRule>
  </conditionalFormatting>
  <conditionalFormatting sqref="K84:N84">
    <cfRule type="cellIs" dxfId="104" priority="121" operator="lessThan">
      <formula>1</formula>
    </cfRule>
  </conditionalFormatting>
  <conditionalFormatting sqref="K88:N88">
    <cfRule type="cellIs" dxfId="103" priority="119" operator="lessThan">
      <formula>1</formula>
    </cfRule>
  </conditionalFormatting>
  <conditionalFormatting sqref="K92:N92">
    <cfRule type="cellIs" dxfId="102" priority="118" operator="lessThan">
      <formula>1</formula>
    </cfRule>
  </conditionalFormatting>
  <conditionalFormatting sqref="K61:N61">
    <cfRule type="containsText" dxfId="101" priority="115" operator="containsText" text="(SELECT ONE)">
      <formula>NOT(ISERROR(SEARCH("(SELECT ONE)",K61)))</formula>
    </cfRule>
    <cfRule type="cellIs" dxfId="100" priority="116" operator="lessThan">
      <formula>1</formula>
    </cfRule>
  </conditionalFormatting>
  <conditionalFormatting sqref="D82:E82">
    <cfRule type="containsText" dxfId="99" priority="111" operator="containsText" text="(SELECT ONE)">
      <formula>NOT(ISERROR(SEARCH("(SELECT ONE)",D82)))</formula>
    </cfRule>
    <cfRule type="cellIs" dxfId="98" priority="112" operator="lessThan">
      <formula>1</formula>
    </cfRule>
  </conditionalFormatting>
  <conditionalFormatting sqref="D84:E84">
    <cfRule type="containsText" dxfId="97" priority="109" operator="containsText" text="(SELECT ONE)">
      <formula>NOT(ISERROR(SEARCH("(SELECT ONE)",D84)))</formula>
    </cfRule>
    <cfRule type="cellIs" dxfId="96" priority="110" operator="lessThan">
      <formula>1</formula>
    </cfRule>
  </conditionalFormatting>
  <conditionalFormatting sqref="D86:E86">
    <cfRule type="containsText" dxfId="95" priority="107" operator="containsText" text="(SELECT ONE)">
      <formula>NOT(ISERROR(SEARCH("(SELECT ONE)",D86)))</formula>
    </cfRule>
    <cfRule type="cellIs" dxfId="94" priority="108" operator="lessThan">
      <formula>1</formula>
    </cfRule>
  </conditionalFormatting>
  <conditionalFormatting sqref="D88:E88">
    <cfRule type="containsText" dxfId="93" priority="105" operator="containsText" text="(SELECT ONE)">
      <formula>NOT(ISERROR(SEARCH("(SELECT ONE)",D88)))</formula>
    </cfRule>
    <cfRule type="cellIs" dxfId="92" priority="106" operator="lessThan">
      <formula>1</formula>
    </cfRule>
  </conditionalFormatting>
  <conditionalFormatting sqref="B56:N63">
    <cfRule type="expression" dxfId="91" priority="104">
      <formula>AND($K$46=TRUE,$D$16&lt;&gt;"Yes")</formula>
    </cfRule>
  </conditionalFormatting>
  <conditionalFormatting sqref="D105:G105">
    <cfRule type="containsText" dxfId="90" priority="102" operator="containsText" text="(SELECT ONE)">
      <formula>NOT(ISERROR(SEARCH("(SELECT ONE)",D105)))</formula>
    </cfRule>
    <cfRule type="cellIs" dxfId="89" priority="103" operator="lessThan">
      <formula>1</formula>
    </cfRule>
  </conditionalFormatting>
  <conditionalFormatting sqref="D115:G115">
    <cfRule type="containsText" dxfId="88" priority="99" operator="containsText" text="(SELECT ONE)">
      <formula>NOT(ISERROR(SEARCH("(SELECT ONE)",D115)))</formula>
    </cfRule>
    <cfRule type="cellIs" dxfId="87" priority="100" operator="lessThan">
      <formula>1</formula>
    </cfRule>
  </conditionalFormatting>
  <conditionalFormatting sqref="D117:G117">
    <cfRule type="expression" dxfId="86" priority="71">
      <formula>$D$117=""</formula>
    </cfRule>
    <cfRule type="containsText" dxfId="85" priority="96" operator="containsText" text="(SELECT ONE)">
      <formula>NOT(ISERROR(SEARCH("(SELECT ONE)",D117)))</formula>
    </cfRule>
  </conditionalFormatting>
  <conditionalFormatting sqref="K115:N115">
    <cfRule type="containsText" dxfId="84" priority="93" operator="containsText" text="(SELECT ONE)">
      <formula>NOT(ISERROR(SEARCH("(SELECT ONE)",K115)))</formula>
    </cfRule>
    <cfRule type="cellIs" dxfId="83" priority="94" operator="lessThan">
      <formula>1</formula>
    </cfRule>
  </conditionalFormatting>
  <conditionalFormatting sqref="K105:N105">
    <cfRule type="containsText" dxfId="82" priority="90" operator="containsText" text="(SELECT ONE)">
      <formula>NOT(ISERROR(SEARCH("(SELECT ONE)",K105)))</formula>
    </cfRule>
    <cfRule type="cellIs" dxfId="81" priority="91" operator="lessThan">
      <formula>1</formula>
    </cfRule>
  </conditionalFormatting>
  <conditionalFormatting sqref="K107:N107">
    <cfRule type="cellIs" dxfId="80" priority="85" operator="lessThan">
      <formula>1</formula>
    </cfRule>
    <cfRule type="containsText" dxfId="79" priority="87" operator="containsText" text="(MUST SELECT ONE)">
      <formula>NOT(ISERROR(SEARCH("(MUST SELECT ONE)",K107)))</formula>
    </cfRule>
    <cfRule type="expression" dxfId="78" priority="88">
      <formula>$K$107="(SELECT ONE)"</formula>
    </cfRule>
  </conditionalFormatting>
  <conditionalFormatting sqref="B56:N63">
    <cfRule type="expression" dxfId="77" priority="86">
      <formula>OR($D$16="",$D$16="No")</formula>
    </cfRule>
  </conditionalFormatting>
  <conditionalFormatting sqref="B75:N89 B106:H106 B96:K96 B97:N97 B99:C99 B98:D98 G98:I98 G99:N99 B105:N105 B92:N95 B107:N121">
    <cfRule type="expression" dxfId="76" priority="70">
      <formula>$D$14&lt;1</formula>
    </cfRule>
    <cfRule type="expression" dxfId="75" priority="83">
      <formula>$D$14="End User / Other"</formula>
    </cfRule>
  </conditionalFormatting>
  <conditionalFormatting sqref="B74:N74">
    <cfRule type="expression" dxfId="74" priority="84">
      <formula>$D$14="Channel Partner / RSM"</formula>
    </cfRule>
  </conditionalFormatting>
  <conditionalFormatting sqref="F92:H92">
    <cfRule type="expression" dxfId="73" priority="82">
      <formula>OR($D$92&lt;1,$D$92="No")</formula>
    </cfRule>
  </conditionalFormatting>
  <conditionalFormatting sqref="F94:M94">
    <cfRule type="expression" dxfId="72" priority="81">
      <formula>OR($D$94&lt;1,$D$94="No")</formula>
    </cfRule>
  </conditionalFormatting>
  <conditionalFormatting sqref="D98">
    <cfRule type="expression" dxfId="71" priority="80">
      <formula>OR($D$96&lt;1,$D$96="No")</formula>
    </cfRule>
  </conditionalFormatting>
  <conditionalFormatting sqref="I92:N92">
    <cfRule type="expression" dxfId="70" priority="79">
      <formula>OR($D$92&lt;1,$D$92="No")</formula>
    </cfRule>
  </conditionalFormatting>
  <conditionalFormatting sqref="I106:J106">
    <cfRule type="expression" dxfId="69" priority="67">
      <formula>$D$14&lt;1</formula>
    </cfRule>
    <cfRule type="expression" dxfId="68" priority="68">
      <formula>$D$14="End User / Other"</formula>
    </cfRule>
  </conditionalFormatting>
  <conditionalFormatting sqref="K50">
    <cfRule type="cellIs" dxfId="67" priority="64" operator="equal">
      <formula>0</formula>
    </cfRule>
  </conditionalFormatting>
  <conditionalFormatting sqref="K50">
    <cfRule type="cellIs" dxfId="66" priority="63" operator="equal">
      <formula>"(SELECT ONE)"</formula>
    </cfRule>
  </conditionalFormatting>
  <conditionalFormatting sqref="K54">
    <cfRule type="cellIs" dxfId="65" priority="62" operator="equal">
      <formula>"(SELECT ONE)"</formula>
    </cfRule>
  </conditionalFormatting>
  <conditionalFormatting sqref="L30">
    <cfRule type="expression" dxfId="64" priority="60">
      <formula>OR($H$30="",$H$30="Not applicable")</formula>
    </cfRule>
    <cfRule type="cellIs" dxfId="63" priority="61" operator="equal">
      <formula>0</formula>
    </cfRule>
  </conditionalFormatting>
  <conditionalFormatting sqref="M96">
    <cfRule type="expression" dxfId="62" priority="56">
      <formula>$D$14&lt;1</formula>
    </cfRule>
    <cfRule type="expression" dxfId="61" priority="57">
      <formula>$D$14="End User / Other"</formula>
    </cfRule>
  </conditionalFormatting>
  <conditionalFormatting sqref="M96">
    <cfRule type="containsText" dxfId="60" priority="58" operator="containsText" text="(SELECT ONE)">
      <formula>NOT(ISERROR(SEARCH("(SELECT ONE)",M96)))</formula>
    </cfRule>
    <cfRule type="cellIs" dxfId="59" priority="59" operator="lessThan">
      <formula>1</formula>
    </cfRule>
  </conditionalFormatting>
  <conditionalFormatting sqref="A101">
    <cfRule type="expression" dxfId="58" priority="55">
      <formula>$D$14=Order_Completed_By1</formula>
    </cfRule>
  </conditionalFormatting>
  <conditionalFormatting sqref="O101">
    <cfRule type="expression" dxfId="57" priority="54">
      <formula>OR($D$14=Order_Completed_By1,$D$14="")</formula>
    </cfRule>
  </conditionalFormatting>
  <conditionalFormatting sqref="B101:C101 G101:N101">
    <cfRule type="expression" dxfId="56" priority="52">
      <formula>$D$14&lt;1</formula>
    </cfRule>
    <cfRule type="expression" dxfId="55" priority="53">
      <formula>$D$14="End User / Other"</formula>
    </cfRule>
  </conditionalFormatting>
  <conditionalFormatting sqref="K98">
    <cfRule type="expression" dxfId="54" priority="48">
      <formula>$D$14&lt;1</formula>
    </cfRule>
    <cfRule type="expression" dxfId="53" priority="49">
      <formula>$D$14="End User / Other"</formula>
    </cfRule>
  </conditionalFormatting>
  <conditionalFormatting sqref="K98">
    <cfRule type="containsText" dxfId="52" priority="50" operator="containsText" text="(SELECT ONE)">
      <formula>NOT(ISERROR(SEARCH("(SELECT ONE)",K98)))</formula>
    </cfRule>
    <cfRule type="cellIs" dxfId="51" priority="51" operator="lessThan">
      <formula>1</formula>
    </cfRule>
  </conditionalFormatting>
  <conditionalFormatting sqref="K100">
    <cfRule type="expression" dxfId="50" priority="44">
      <formula>$D$14&lt;1</formula>
    </cfRule>
    <cfRule type="expression" dxfId="49" priority="45">
      <formula>$D$14="End User / Other"</formula>
    </cfRule>
  </conditionalFormatting>
  <conditionalFormatting sqref="K100">
    <cfRule type="containsText" dxfId="48" priority="46" operator="containsText" text="(SELECT ONE)">
      <formula>NOT(ISERROR(SEARCH("(SELECT ONE)",K100)))</formula>
    </cfRule>
    <cfRule type="cellIs" dxfId="47" priority="47" operator="lessThan">
      <formula>1</formula>
    </cfRule>
  </conditionalFormatting>
  <conditionalFormatting sqref="A103">
    <cfRule type="expression" dxfId="46" priority="43">
      <formula>$D$14=Order_Completed_By1</formula>
    </cfRule>
  </conditionalFormatting>
  <conditionalFormatting sqref="O103">
    <cfRule type="expression" dxfId="45" priority="42">
      <formula>OR($D$14=Order_Completed_By1,$D$14="")</formula>
    </cfRule>
  </conditionalFormatting>
  <conditionalFormatting sqref="B103:N103">
    <cfRule type="expression" dxfId="44" priority="40">
      <formula>$D$14&lt;1</formula>
    </cfRule>
    <cfRule type="expression" dxfId="43" priority="41">
      <formula>$D$14="End User / Other"</formula>
    </cfRule>
  </conditionalFormatting>
  <conditionalFormatting sqref="K102">
    <cfRule type="expression" dxfId="42" priority="32">
      <formula>$D$14&lt;1</formula>
    </cfRule>
    <cfRule type="expression" dxfId="41" priority="33">
      <formula>$D$14="End User / Other"</formula>
    </cfRule>
  </conditionalFormatting>
  <conditionalFormatting sqref="K102">
    <cfRule type="containsText" dxfId="40" priority="34" operator="containsText" text="(SELECT ONE)">
      <formula>NOT(ISERROR(SEARCH("(SELECT ONE)",K102)))</formula>
    </cfRule>
    <cfRule type="cellIs" dxfId="39" priority="35" operator="lessThan">
      <formula>1</formula>
    </cfRule>
  </conditionalFormatting>
  <conditionalFormatting sqref="B65:N66 B67:J71 B73:C73 H73:J73">
    <cfRule type="expression" dxfId="38" priority="17">
      <formula>AND($K$46=TRUE,$D$16&lt;&gt;"Yes")</formula>
    </cfRule>
  </conditionalFormatting>
  <conditionalFormatting sqref="B65:N66 B67:J71 B73:C73 H73:J73">
    <cfRule type="expression" dxfId="37" priority="16">
      <formula>OR($D$16="",$D$16="No")</formula>
    </cfRule>
  </conditionalFormatting>
  <conditionalFormatting sqref="D73:G73">
    <cfRule type="expression" dxfId="36" priority="14">
      <formula>AND($K$46=TRUE,$D$16&lt;&gt;"Yes")</formula>
    </cfRule>
  </conditionalFormatting>
  <conditionalFormatting sqref="D73:G73">
    <cfRule type="expression" dxfId="35" priority="13">
      <formula>OR($D$16="",$D$16="No")</formula>
    </cfRule>
  </conditionalFormatting>
  <conditionalFormatting sqref="B72:C72 H72:J72">
    <cfRule type="expression" dxfId="34" priority="12">
      <formula>AND($K$46=TRUE,$D$16&lt;&gt;"Yes")</formula>
    </cfRule>
  </conditionalFormatting>
  <conditionalFormatting sqref="B72:C72 H72:J72">
    <cfRule type="expression" dxfId="33" priority="11">
      <formula>OR($D$16="",$D$16="No")</formula>
    </cfRule>
  </conditionalFormatting>
  <conditionalFormatting sqref="D72:G72">
    <cfRule type="expression" dxfId="32" priority="10">
      <formula>AND($K$46=TRUE,$D$16&lt;&gt;"Yes")</formula>
    </cfRule>
  </conditionalFormatting>
  <conditionalFormatting sqref="D72:G72">
    <cfRule type="expression" dxfId="31" priority="9">
      <formula>OR($D$16="",$D$16="No")</formula>
    </cfRule>
  </conditionalFormatting>
  <conditionalFormatting sqref="A90">
    <cfRule type="expression" dxfId="30" priority="8">
      <formula>$D$14=Order_Completed_By1</formula>
    </cfRule>
  </conditionalFormatting>
  <conditionalFormatting sqref="O90">
    <cfRule type="expression" dxfId="29" priority="7">
      <formula>OR($D$14=Order_Completed_By1,$D$14="")</formula>
    </cfRule>
  </conditionalFormatting>
  <conditionalFormatting sqref="A91">
    <cfRule type="expression" dxfId="28" priority="6">
      <formula>$D$14=Order_Completed_By1</formula>
    </cfRule>
  </conditionalFormatting>
  <conditionalFormatting sqref="O91">
    <cfRule type="expression" dxfId="27" priority="5">
      <formula>OR($D$14=Order_Completed_By1,$D$14="")</formula>
    </cfRule>
  </conditionalFormatting>
  <conditionalFormatting sqref="D90:E90">
    <cfRule type="cellIs" dxfId="26" priority="4" operator="lessThan">
      <formula>1</formula>
    </cfRule>
  </conditionalFormatting>
  <conditionalFormatting sqref="B90:N91">
    <cfRule type="expression" dxfId="25" priority="1">
      <formula>$D$14&lt;1</formula>
    </cfRule>
    <cfRule type="expression" dxfId="24" priority="3">
      <formula>$D$14="End User / Other"</formula>
    </cfRule>
  </conditionalFormatting>
  <conditionalFormatting sqref="F90:M90">
    <cfRule type="expression" dxfId="23" priority="2">
      <formula>OR($D$94&lt;1,$D$94="No")</formula>
    </cfRule>
  </conditionalFormatting>
  <dataValidations xWindow="346" yWindow="452" count="14">
    <dataValidation type="list" allowBlank="1" showInputMessage="1" showErrorMessage="1" sqref="D92 D16:E16 D85:E85 H40:I40 D81:E81 D94 E96:E97 D96 M96 D90" xr:uid="{00000000-0002-0000-0000-000000000000}">
      <formula1>"Yes,No"</formula1>
    </dataValidation>
    <dataValidation type="list" allowBlank="1" showInputMessage="1" showErrorMessage="1" sqref="H33:K33" xr:uid="{00000000-0002-0000-0000-000001000000}">
      <formula1>"Owned,Leased"</formula1>
    </dataValidation>
    <dataValidation type="list" allowBlank="1" showInputMessage="1" showErrorMessage="1" sqref="D14:E14" xr:uid="{00000000-0002-0000-0000-000002000000}">
      <formula1>"End User / Other, Channel Partner / RSM"</formula1>
    </dataValidation>
    <dataValidation type="list" allowBlank="1" showInputMessage="1" sqref="D82:E82" xr:uid="{00000000-0002-0000-0000-000003000000}">
      <formula1>"Det-Tronics,Pre-Agreed,Negotiation in process,Negotiation needed"</formula1>
    </dataValidation>
    <dataValidation type="date" allowBlank="1" showInputMessage="1" showErrorMessage="1" promptTitle="How to input" prompt="Please use slashes when inputting dates &quot;04/02/2020&quot;" sqref="K84:N84 L16:N16" xr:uid="{00000000-0002-0000-0000-000005000000}">
      <formula1>1</formula1>
      <formula2>401768</formula2>
    </dataValidation>
    <dataValidation type="list" allowBlank="1" showInputMessage="1" sqref="D84:E84" xr:uid="{00000000-0002-0000-0000-000006000000}">
      <formula1>"Special Payment Terms, Extended Warranty,Not Applicable"</formula1>
    </dataValidation>
    <dataValidation type="list" allowBlank="1" showInputMessage="1" promptTitle="Input" prompt="You may start typing in the Country Name and then follow up with using the drop down to locate your country!" sqref="D52:G52" xr:uid="{00000000-0002-0000-0000-000007000000}">
      <formula1>A.Country_Selection_List</formula1>
    </dataValidation>
    <dataValidation type="list" allowBlank="1" showInputMessage="1" promptTitle="Input" prompt="You may start typing in the Country Name and then follow up with using the drop down to locate your country!" sqref="K51:N51" xr:uid="{00000000-0002-0000-0000-000008000000}">
      <formula1>B.Country_Selection</formula1>
    </dataValidation>
    <dataValidation type="list" allowBlank="1" showInputMessage="1" sqref="D61:G61 D70:G70" xr:uid="{00000000-0002-0000-0000-000009000000}">
      <formula1>C.Country_Selection</formula1>
    </dataValidation>
    <dataValidation type="list" allowBlank="1" showInputMessage="1" sqref="K61:N61" xr:uid="{00000000-0002-0000-0000-00000A000000}">
      <formula1>D.Country_Selection</formula1>
    </dataValidation>
    <dataValidation type="list" allowBlank="1" showInputMessage="1" sqref="H30:I30" xr:uid="{5296D550-B689-4AEE-AFB6-D5FF7E5930C4}">
      <formula1>"Owned,Leased,Not Applicable"</formula1>
    </dataValidation>
    <dataValidation type="list" allowBlank="1" showInputMessage="1" sqref="D88:E88" xr:uid="{CC92B1A2-42B8-4656-ACA0-4E004C98C55D}">
      <formula1>"Yes,No"</formula1>
    </dataValidation>
    <dataValidation type="list" allowBlank="1" showInputMessage="1" showErrorMessage="1" sqref="K98:N98" xr:uid="{F94F9B99-359B-4061-9BD2-B43B0FB3CC8E}">
      <formula1>"Accessories,Base Business,Competitive Displacement,Field Service Agreement,Frame Agreement,New Construction/Expanision,Spares"</formula1>
    </dataValidation>
    <dataValidation type="list" allowBlank="1" showInputMessage="1" showErrorMessage="1" sqref="K100:N100 K102:N102" xr:uid="{56B2AE89-1526-4E9B-8466-01BBE886775C}">
      <formula1>"Accessories,Base Business,Competitive Displacement,Field Service Agreement,Frame Agreement,New Construction/Expanision,Spares,Not applicable"</formula1>
    </dataValidation>
  </dataValidations>
  <pageMargins left="0.4" right="0.25" top="0.2" bottom="0.2" header="0.3" footer="0.3"/>
  <pageSetup scale="6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7" r:id="rId5" name="Check Box 63">
              <controlPr locked="0" defaultSize="0" autoFill="0" autoLine="0" autoPict="0">
                <anchor moveWithCells="1">
                  <from>
                    <xdr:col>10</xdr:col>
                    <xdr:colOff>95250</xdr:colOff>
                    <xdr:row>43</xdr:row>
                    <xdr:rowOff>171450</xdr:rowOff>
                  </from>
                  <to>
                    <xdr:col>13</xdr:col>
                    <xdr:colOff>774700</xdr:colOff>
                    <xdr:row>47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46" yWindow="452" count="14">
        <x14:dataValidation type="list" allowBlank="1" showInputMessage="1" xr:uid="{00000000-0002-0000-0000-00000B000000}">
          <x14:formula1>
            <xm:f>LIST!$A$4:$A$7</xm:f>
          </x14:formula1>
          <xm:sqref>K115:N115</xm:sqref>
        </x14:dataValidation>
        <x14:dataValidation type="list" allowBlank="1" showInputMessage="1" xr:uid="{00000000-0002-0000-0000-00000C000000}">
          <x14:formula1>
            <xm:f>LIST!$AM$3:$AM$10</xm:f>
          </x14:formula1>
          <xm:sqref>H32:I32</xm:sqref>
        </x14:dataValidation>
        <x14:dataValidation type="list" allowBlank="1" showInputMessage="1" showErrorMessage="1" xr:uid="{00000000-0002-0000-0000-00000D000000}">
          <x14:formula1>
            <xm:f>LIST!$AO$3:$AO$4</xm:f>
          </x14:formula1>
          <xm:sqref>H38</xm:sqref>
        </x14:dataValidation>
        <x14:dataValidation type="list" allowBlank="1" showInputMessage="1" showErrorMessage="1" xr:uid="{00000000-0002-0000-0000-00000E000000}">
          <x14:formula1>
            <xm:f>LIST!$AS$3:$AS$5</xm:f>
          </x14:formula1>
          <xm:sqref>L22:N22</xm:sqref>
        </x14:dataValidation>
        <x14:dataValidation type="list" allowBlank="1" showInputMessage="1" xr:uid="{00000000-0002-0000-0000-000010000000}">
          <x14:formula1>
            <xm:f>LIST!$AW$4:$AW$5</xm:f>
          </x14:formula1>
          <xm:sqref>D86:E86</xm:sqref>
        </x14:dataValidation>
        <x14:dataValidation type="list" allowBlank="1" showInputMessage="1" xr:uid="{00000000-0002-0000-0000-000013000000}">
          <x14:formula1>
            <xm:f>LIST!$A$3:$A$7</xm:f>
          </x14:formula1>
          <xm:sqref>D115:G115</xm:sqref>
        </x14:dataValidation>
        <x14:dataValidation type="list" allowBlank="1" promptTitle="Inputs" xr:uid="{00000000-0002-0000-0000-000015000000}">
          <x14:formula1>
            <xm:f>LIST!$P$3:$P$8</xm:f>
          </x14:formula1>
          <xm:sqref>D117:G117</xm:sqref>
        </x14:dataValidation>
        <x14:dataValidation type="list" allowBlank="1" showInputMessage="1" showErrorMessage="1" xr:uid="{00000000-0002-0000-0000-000016000000}">
          <x14:formula1>
            <xm:f>LIST!$AQ$3:$AQ$5</xm:f>
          </x14:formula1>
          <xm:sqref>H42:I42</xm:sqref>
        </x14:dataValidation>
        <x14:dataValidation type="custom" allowBlank="1" showInputMessage="1" showErrorMessage="1" xr:uid="{5B2317A2-24D6-43D2-B792-CE4378E08B2F}">
          <x14:formula1>
            <xm:f>LIST!$BA$4</xm:f>
          </x14:formula1>
          <xm:sqref>L26</xm:sqref>
        </x14:dataValidation>
        <x14:dataValidation type="list" allowBlank="1" showInputMessage="1" showErrorMessage="1" xr:uid="{6FC9745F-0DD4-4ED3-B83B-249B03E77EB2}">
          <x14:formula1>
            <xm:f>LIST!$F$3:$F$229</xm:f>
          </x14:formula1>
          <xm:sqref>N26</xm:sqref>
        </x14:dataValidation>
        <x14:dataValidation type="list" allowBlank="1" showInputMessage="1" xr:uid="{B9388EBC-3DB5-4254-AB30-884F2774AF94}">
          <x14:formula1>
            <xm:f>LIST!$BV$3:$BV$4</xm:f>
          </x14:formula1>
          <xm:sqref>K107:N107</xm:sqref>
        </x14:dataValidation>
        <x14:dataValidation type="list" allowBlank="1" showInputMessage="1" xr:uid="{A1DABA1D-5BB6-4885-9C33-35C8790CA7AC}">
          <x14:formula1>
            <xm:f>LIST!$R$3:$R$1211</xm:f>
          </x14:formula1>
          <xm:sqref>K105:N105</xm:sqref>
        </x14:dataValidation>
        <x14:dataValidation type="list" allowBlank="1" showInputMessage="1" xr:uid="{7116D77E-152F-4BB5-93A0-60A463A83D97}">
          <x14:formula1>
            <xm:f>LIST!$BD$4:$BD$198</xm:f>
          </x14:formula1>
          <xm:sqref>D105:G105</xm:sqref>
        </x14:dataValidation>
        <x14:dataValidation type="list" allowBlank="1" showInputMessage="1" xr:uid="{3C84A61D-D64E-4E40-B480-3EE08ABC772B}">
          <x14:formula1>
            <xm:f>LIST!$C$3:$C$26</xm:f>
          </x14:formula1>
          <xm:sqref>H26:J26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V1211"/>
  <sheetViews>
    <sheetView topLeftCell="AU39" workbookViewId="0">
      <selection activeCell="BD108" sqref="BD108"/>
    </sheetView>
  </sheetViews>
  <sheetFormatPr defaultRowHeight="14.5" x14ac:dyDescent="0.35"/>
  <cols>
    <col min="3" max="3" width="37" bestFit="1" customWidth="1"/>
    <col min="5" max="5" width="22.1796875" bestFit="1" customWidth="1"/>
    <col min="6" max="6" width="31.54296875" bestFit="1" customWidth="1"/>
    <col min="7" max="7" width="31.54296875" customWidth="1"/>
    <col min="8" max="8" width="24.453125" bestFit="1" customWidth="1"/>
    <col min="12" max="12" width="21.453125" bestFit="1" customWidth="1"/>
    <col min="14" max="14" width="19.26953125" bestFit="1" customWidth="1"/>
    <col min="18" max="18" width="15.26953125" style="31" customWidth="1"/>
    <col min="19" max="19" width="32.54296875" bestFit="1" customWidth="1"/>
    <col min="20" max="20" width="14.26953125" bestFit="1" customWidth="1"/>
    <col min="21" max="21" width="24.7265625" bestFit="1" customWidth="1"/>
    <col min="22" max="22" width="35" bestFit="1" customWidth="1"/>
    <col min="23" max="23" width="15.81640625" bestFit="1" customWidth="1"/>
    <col min="24" max="24" width="41.81640625" customWidth="1"/>
    <col min="25" max="25" width="24.54296875" customWidth="1"/>
    <col min="26" max="26" width="22.26953125" customWidth="1"/>
    <col min="27" max="27" width="21" customWidth="1"/>
    <col min="28" max="28" width="15.453125" bestFit="1" customWidth="1"/>
    <col min="29" max="29" width="16.7265625" bestFit="1" customWidth="1"/>
    <col min="31" max="31" width="32.54296875" bestFit="1" customWidth="1"/>
    <col min="32" max="32" width="14.1796875" customWidth="1"/>
    <col min="33" max="33" width="24.7265625" bestFit="1" customWidth="1"/>
    <col min="34" max="34" width="35" bestFit="1" customWidth="1"/>
    <col min="35" max="35" width="15.81640625" bestFit="1" customWidth="1"/>
    <col min="36" max="36" width="32.7265625" bestFit="1" customWidth="1"/>
    <col min="37" max="37" width="15.453125" bestFit="1" customWidth="1"/>
    <col min="38" max="38" width="16.7265625" bestFit="1" customWidth="1"/>
    <col min="40" max="40" width="15.1796875" bestFit="1" customWidth="1"/>
    <col min="42" max="42" width="12.7265625" bestFit="1" customWidth="1"/>
    <col min="44" max="44" width="12.81640625" bestFit="1" customWidth="1"/>
    <col min="50" max="50" width="15.26953125" bestFit="1" customWidth="1"/>
    <col min="52" max="52" width="27.26953125" bestFit="1" customWidth="1"/>
    <col min="53" max="53" width="12.453125" customWidth="1"/>
    <col min="54" max="54" width="27.26953125" customWidth="1"/>
    <col min="56" max="56" width="35.7265625" customWidth="1"/>
    <col min="57" max="57" width="12.453125" customWidth="1"/>
    <col min="58" max="58" width="26.453125" customWidth="1"/>
    <col min="59" max="59" width="24.1796875" bestFit="1" customWidth="1"/>
    <col min="61" max="61" width="8" bestFit="1" customWidth="1"/>
    <col min="62" max="63" width="31.54296875" bestFit="1" customWidth="1"/>
    <col min="64" max="64" width="12.7265625" bestFit="1" customWidth="1"/>
    <col min="65" max="65" width="9" customWidth="1"/>
    <col min="66" max="67" width="31.54296875" bestFit="1" customWidth="1"/>
    <col min="70" max="71" width="31.54296875" bestFit="1" customWidth="1"/>
    <col min="74" max="74" width="37.81640625" customWidth="1"/>
  </cols>
  <sheetData>
    <row r="1" spans="1:74" x14ac:dyDescent="0.35">
      <c r="E1" s="22" t="s">
        <v>27</v>
      </c>
      <c r="BH1" s="17" t="s">
        <v>28</v>
      </c>
      <c r="BL1" s="22" t="s">
        <v>38</v>
      </c>
      <c r="BP1" s="22" t="s">
        <v>39</v>
      </c>
    </row>
    <row r="2" spans="1:74" x14ac:dyDescent="0.35">
      <c r="C2" t="s">
        <v>13</v>
      </c>
      <c r="E2">
        <f>IF(ISNUMBER(SEARCH('FORM C-0203'!$D$52,F2)),MAX($E$1:E1)+1,0)</f>
        <v>0</v>
      </c>
      <c r="F2" t="s">
        <v>80</v>
      </c>
      <c r="G2" t="str">
        <f>IFERROR(VLOOKUP(ROWS($G$2:G2),$E$2:$F$229,2,0),"")</f>
        <v>(SELECT ONE)</v>
      </c>
      <c r="H2" s="4" t="s">
        <v>81</v>
      </c>
      <c r="J2" s="4" t="s">
        <v>82</v>
      </c>
      <c r="L2" s="4" t="s">
        <v>83</v>
      </c>
      <c r="N2" s="4" t="s">
        <v>84</v>
      </c>
      <c r="P2" s="4" t="s">
        <v>85</v>
      </c>
      <c r="R2" s="31" t="s">
        <v>86</v>
      </c>
      <c r="S2" t="s">
        <v>87</v>
      </c>
      <c r="T2" t="s">
        <v>88</v>
      </c>
      <c r="U2" t="s">
        <v>89</v>
      </c>
      <c r="V2" t="s">
        <v>90</v>
      </c>
      <c r="W2" t="s">
        <v>91</v>
      </c>
      <c r="X2" s="144" t="s">
        <v>92</v>
      </c>
      <c r="Y2" s="144" t="s">
        <v>93</v>
      </c>
      <c r="Z2" t="s">
        <v>73</v>
      </c>
      <c r="AA2" t="s">
        <v>94</v>
      </c>
      <c r="AB2" t="s">
        <v>95</v>
      </c>
      <c r="AD2" t="s">
        <v>87</v>
      </c>
      <c r="AE2" t="s">
        <v>88</v>
      </c>
      <c r="AF2" t="s">
        <v>89</v>
      </c>
      <c r="AG2" t="s">
        <v>90</v>
      </c>
      <c r="AH2" t="s">
        <v>91</v>
      </c>
      <c r="AI2" t="s">
        <v>73</v>
      </c>
      <c r="AJ2" t="s">
        <v>94</v>
      </c>
      <c r="AK2" t="s">
        <v>95</v>
      </c>
      <c r="AM2" s="34" t="s">
        <v>96</v>
      </c>
      <c r="BH2">
        <f>IF(ISNUMBER(SEARCH('FORM C-0203'!$K$51,BI2)),MAX(BH$1:$BH1)+1,0)</f>
        <v>0</v>
      </c>
      <c r="BI2" t="s">
        <v>80</v>
      </c>
      <c r="BJ2" t="str">
        <f>IFERROR(VLOOKUP(ROWS($BJ$2:BJ2),$BH$2:$BI$229,2,0),"")</f>
        <v>(SELECT ONE)</v>
      </c>
      <c r="BK2" t="str">
        <f ca="1">OFFSET($BJ$2,,,COUNTIF(B_Selection,"?*"))</f>
        <v>(SELECT ONE)</v>
      </c>
      <c r="BL2">
        <f>IF(ISNUMBER(SEARCH('FORM C-0203'!$D$61,BM2)),MAX(BL$1:BL1)+1,0)</f>
        <v>0</v>
      </c>
      <c r="BM2" t="s">
        <v>80</v>
      </c>
      <c r="BN2" t="str">
        <f>IFERROR(VLOOKUP(ROWS($BN$1:BN1),$BL$2:$BM$229,2,0),"")</f>
        <v>(SELECT ONE)</v>
      </c>
      <c r="BO2" t="str">
        <f ca="1">OFFSET($BN$2,,,COUNTIF(C_Selection,"?*"))</f>
        <v>(SELECT ONE)</v>
      </c>
      <c r="BP2">
        <f>IF(ISNUMBER(SEARCH('FORM C-0203'!$K$61,BQ2)),MAX($BP$1:BP1)+1,0)</f>
        <v>0</v>
      </c>
      <c r="BQ2" t="s">
        <v>80</v>
      </c>
      <c r="BR2" t="str">
        <f>IFERROR(VLOOKUP(ROWS($BR$1:BR1),$BP$2:$BQ$229,2,0),"")</f>
        <v>(SELECT ONE)</v>
      </c>
      <c r="BS2" t="str">
        <f ca="1">OFFSET($BR$2,,,COUNTIF(D_Selection,"?*"))</f>
        <v>(SELECT ONE)</v>
      </c>
      <c r="BV2" t="s">
        <v>97</v>
      </c>
    </row>
    <row r="3" spans="1:74" x14ac:dyDescent="0.35">
      <c r="A3" t="s">
        <v>98</v>
      </c>
      <c r="C3" t="s">
        <v>99</v>
      </c>
      <c r="D3" t="s">
        <v>100</v>
      </c>
      <c r="E3">
        <f>IF(ISNUMBER(SEARCH('FORM C-0203'!$D$52,F3)),MAX($E$1:E2)+1,0)</f>
        <v>0</v>
      </c>
      <c r="F3" t="s">
        <v>101</v>
      </c>
      <c r="G3" t="str">
        <f>IFERROR(VLOOKUP(ROWS($G$2:G3),$E$2:$F$229,2,0),"")</f>
        <v/>
      </c>
      <c r="H3" t="s">
        <v>13</v>
      </c>
      <c r="J3" t="s">
        <v>13</v>
      </c>
      <c r="L3" t="s">
        <v>13</v>
      </c>
      <c r="N3" t="s">
        <v>13</v>
      </c>
      <c r="P3" t="s">
        <v>13</v>
      </c>
      <c r="R3" s="31">
        <v>6</v>
      </c>
      <c r="S3" t="s">
        <v>102</v>
      </c>
      <c r="T3" t="s">
        <v>103</v>
      </c>
      <c r="U3" t="s">
        <v>104</v>
      </c>
      <c r="V3" t="s">
        <v>105</v>
      </c>
      <c r="W3">
        <v>132370</v>
      </c>
      <c r="X3" t="s">
        <v>105</v>
      </c>
      <c r="Y3">
        <v>132369</v>
      </c>
      <c r="Z3" t="s">
        <v>106</v>
      </c>
      <c r="AA3" t="s">
        <v>107</v>
      </c>
      <c r="AB3" t="s">
        <v>494</v>
      </c>
      <c r="AD3" t="s">
        <v>102</v>
      </c>
      <c r="AE3" t="s">
        <v>103</v>
      </c>
      <c r="AF3" t="s">
        <v>104</v>
      </c>
      <c r="AG3" t="s">
        <v>108</v>
      </c>
      <c r="AH3">
        <v>132370</v>
      </c>
      <c r="AI3" t="s">
        <v>106</v>
      </c>
      <c r="AJ3" t="s">
        <v>107</v>
      </c>
      <c r="AK3" t="s">
        <v>494</v>
      </c>
      <c r="AM3" t="s">
        <v>109</v>
      </c>
      <c r="AO3" t="s">
        <v>110</v>
      </c>
      <c r="AQ3" t="s">
        <v>111</v>
      </c>
      <c r="AS3" t="s">
        <v>112</v>
      </c>
      <c r="AU3" t="s">
        <v>113</v>
      </c>
      <c r="AW3" t="s">
        <v>13</v>
      </c>
      <c r="AY3" t="s">
        <v>114</v>
      </c>
      <c r="BA3" t="s">
        <v>115</v>
      </c>
      <c r="BC3" s="47" t="s">
        <v>116</v>
      </c>
      <c r="BD3" s="48" t="s">
        <v>117</v>
      </c>
      <c r="BE3" s="47" t="s">
        <v>73</v>
      </c>
      <c r="BF3" s="49" t="s">
        <v>118</v>
      </c>
      <c r="BH3">
        <f>IF(ISNUMBER(SEARCH('FORM C-0203'!$K$51,BI3)),MAX(BH$1:$BH2)+1,0)</f>
        <v>0</v>
      </c>
      <c r="BI3" t="s">
        <v>101</v>
      </c>
      <c r="BJ3" t="str">
        <f>IFERROR(VLOOKUP(ROWS($BJ$2:BJ3),$BH$2:$BI$229,2,0),"")</f>
        <v/>
      </c>
      <c r="BL3">
        <f>IF(ISNUMBER(SEARCH('FORM C-0203'!$D$61,BM3)),MAX(BL$1:BL2)+1,0)</f>
        <v>0</v>
      </c>
      <c r="BM3" t="s">
        <v>101</v>
      </c>
      <c r="BN3" t="str">
        <f>IFERROR(VLOOKUP(ROWS($BN$1:BN2),$BL$2:$BM$229,2,0),"")</f>
        <v/>
      </c>
      <c r="BP3">
        <f>IF(ISNUMBER(SEARCH('FORM C-0203'!$K$61,BQ3)),MAX($BP$1:BP2)+1,0)</f>
        <v>0</v>
      </c>
      <c r="BQ3" t="s">
        <v>101</v>
      </c>
      <c r="BR3" t="str">
        <f>IFERROR(VLOOKUP(ROWS($BR$1:BR2),$BP$2:$BQ$229,2,0),"")</f>
        <v/>
      </c>
      <c r="BV3" t="s">
        <v>119</v>
      </c>
    </row>
    <row r="4" spans="1:74" x14ac:dyDescent="0.35">
      <c r="A4" t="s">
        <v>120</v>
      </c>
      <c r="C4" t="s">
        <v>121</v>
      </c>
      <c r="D4" t="s">
        <v>122</v>
      </c>
      <c r="E4">
        <f>IF(ISNUMBER(SEARCH('FORM C-0203'!$D$52,F4)),MAX($E$1:E3)+1,0)</f>
        <v>0</v>
      </c>
      <c r="F4" t="s">
        <v>123</v>
      </c>
      <c r="G4" t="str">
        <f>IFERROR(VLOOKUP(ROWS($G$2:G4),$E$2:$F$229,2,0),"")</f>
        <v/>
      </c>
      <c r="H4" t="s">
        <v>124</v>
      </c>
      <c r="J4" t="s">
        <v>125</v>
      </c>
      <c r="L4" t="s">
        <v>126</v>
      </c>
      <c r="N4" t="s">
        <v>127</v>
      </c>
      <c r="P4" s="5">
        <v>0</v>
      </c>
      <c r="R4" s="31">
        <v>7</v>
      </c>
      <c r="S4" t="s">
        <v>102</v>
      </c>
      <c r="T4" t="s">
        <v>103</v>
      </c>
      <c r="U4" t="s">
        <v>104</v>
      </c>
      <c r="V4" t="s">
        <v>105</v>
      </c>
      <c r="W4">
        <v>132370</v>
      </c>
      <c r="X4" t="s">
        <v>105</v>
      </c>
      <c r="Y4">
        <v>132369</v>
      </c>
      <c r="Z4" t="s">
        <v>106</v>
      </c>
      <c r="AA4" t="s">
        <v>107</v>
      </c>
      <c r="AB4" t="s">
        <v>494</v>
      </c>
      <c r="AD4" t="s">
        <v>128</v>
      </c>
      <c r="AE4" t="s">
        <v>129</v>
      </c>
      <c r="AF4" t="s">
        <v>130</v>
      </c>
      <c r="AG4" t="s">
        <v>131</v>
      </c>
      <c r="AH4">
        <v>100072</v>
      </c>
      <c r="AI4" t="s">
        <v>132</v>
      </c>
      <c r="AJ4" t="s">
        <v>107</v>
      </c>
      <c r="AK4" t="s">
        <v>494</v>
      </c>
      <c r="AM4" t="s">
        <v>133</v>
      </c>
      <c r="AO4" t="s">
        <v>134</v>
      </c>
      <c r="AQ4" t="s">
        <v>135</v>
      </c>
      <c r="AS4" t="s">
        <v>136</v>
      </c>
      <c r="AU4" t="s">
        <v>137</v>
      </c>
      <c r="AW4" t="s">
        <v>138</v>
      </c>
      <c r="AY4" t="s">
        <v>139</v>
      </c>
      <c r="BA4" t="s">
        <v>12</v>
      </c>
      <c r="BC4" s="195">
        <v>130328</v>
      </c>
      <c r="BD4" s="196" t="s">
        <v>140</v>
      </c>
      <c r="BE4" s="195">
        <v>134488</v>
      </c>
      <c r="BF4" s="196" t="s">
        <v>141</v>
      </c>
      <c r="BH4">
        <f>IF(ISNUMBER(SEARCH('FORM C-0203'!$K$51,BI4)),MAX(BH$1:$BH3)+1,0)</f>
        <v>0</v>
      </c>
      <c r="BI4" t="s">
        <v>123</v>
      </c>
      <c r="BJ4" t="str">
        <f>IFERROR(VLOOKUP(ROWS($BJ$2:BJ4),$BH$2:$BI$229,2,0),"")</f>
        <v/>
      </c>
      <c r="BL4">
        <f>IF(ISNUMBER(SEARCH('FORM C-0203'!$D$61,BM4)),MAX(BL$1:BL3)+1,0)</f>
        <v>0</v>
      </c>
      <c r="BM4" t="s">
        <v>123</v>
      </c>
      <c r="BN4" t="str">
        <f>IFERROR(VLOOKUP(ROWS($BN$1:BN3),$BL$2:$BM$229,2,0),"")</f>
        <v/>
      </c>
      <c r="BP4">
        <f>IF(ISNUMBER(SEARCH('FORM C-0203'!$K$61,BQ4)),MAX($BP$1:BP3)+1,0)</f>
        <v>0</v>
      </c>
      <c r="BQ4" t="s">
        <v>123</v>
      </c>
      <c r="BR4" t="str">
        <f>IFERROR(VLOOKUP(ROWS($BR$1:BR3),$BP$2:$BQ$229,2,0),"")</f>
        <v/>
      </c>
      <c r="BV4" t="s">
        <v>142</v>
      </c>
    </row>
    <row r="5" spans="1:74" x14ac:dyDescent="0.35">
      <c r="A5" t="s">
        <v>143</v>
      </c>
      <c r="C5" t="s">
        <v>144</v>
      </c>
      <c r="D5" t="s">
        <v>145</v>
      </c>
      <c r="E5">
        <f>IF(ISNUMBER(SEARCH('FORM C-0203'!$D$52,F5)),MAX($E$1:E4)+1,0)</f>
        <v>0</v>
      </c>
      <c r="F5" t="s">
        <v>146</v>
      </c>
      <c r="G5" t="str">
        <f>IFERROR(VLOOKUP(ROWS($G$2:G5),$E$2:$F$229,2,0),"")</f>
        <v/>
      </c>
      <c r="H5" t="s">
        <v>147</v>
      </c>
      <c r="J5" t="s">
        <v>148</v>
      </c>
      <c r="L5" t="s">
        <v>149</v>
      </c>
      <c r="N5" t="s">
        <v>150</v>
      </c>
      <c r="P5" s="5">
        <v>0.25</v>
      </c>
      <c r="R5" s="31">
        <v>8</v>
      </c>
      <c r="S5" t="s">
        <v>102</v>
      </c>
      <c r="T5" t="s">
        <v>103</v>
      </c>
      <c r="U5" t="s">
        <v>104</v>
      </c>
      <c r="V5" t="s">
        <v>105</v>
      </c>
      <c r="W5">
        <v>132370</v>
      </c>
      <c r="X5" t="s">
        <v>105</v>
      </c>
      <c r="Y5">
        <v>132369</v>
      </c>
      <c r="Z5" t="s">
        <v>106</v>
      </c>
      <c r="AA5" t="s">
        <v>107</v>
      </c>
      <c r="AB5" t="s">
        <v>494</v>
      </c>
      <c r="AD5" t="s">
        <v>151</v>
      </c>
      <c r="AE5" t="s">
        <v>152</v>
      </c>
      <c r="AF5" t="s">
        <v>153</v>
      </c>
      <c r="AG5" t="s">
        <v>131</v>
      </c>
      <c r="AH5">
        <v>100072</v>
      </c>
      <c r="AI5" t="s">
        <v>132</v>
      </c>
      <c r="AJ5" t="s">
        <v>107</v>
      </c>
      <c r="AK5" t="s">
        <v>494</v>
      </c>
      <c r="AM5" t="s">
        <v>154</v>
      </c>
      <c r="AO5" t="s">
        <v>13</v>
      </c>
      <c r="AQ5" t="s">
        <v>155</v>
      </c>
      <c r="AS5" t="s">
        <v>156</v>
      </c>
      <c r="AU5" t="s">
        <v>157</v>
      </c>
      <c r="AW5" t="s">
        <v>158</v>
      </c>
      <c r="AY5" t="s">
        <v>159</v>
      </c>
      <c r="BA5" t="s">
        <v>160</v>
      </c>
      <c r="BC5" s="195">
        <v>100212</v>
      </c>
      <c r="BD5" s="196" t="s">
        <v>161</v>
      </c>
      <c r="BE5" s="195">
        <v>100659</v>
      </c>
      <c r="BF5" s="196" t="s">
        <v>162</v>
      </c>
      <c r="BH5">
        <f>IF(ISNUMBER(SEARCH('FORM C-0203'!$K$51,BI5)),MAX(BH$1:$BH4)+1,0)</f>
        <v>0</v>
      </c>
      <c r="BI5" t="s">
        <v>146</v>
      </c>
      <c r="BJ5" t="str">
        <f>IFERROR(VLOOKUP(ROWS($BJ$2:BJ5),$BH$2:$BI$229,2,0),"")</f>
        <v/>
      </c>
      <c r="BK5" t="str">
        <f ca="1">IF(OR('FORM C-0203'!$K$51="(SELECT ONE)",'FORM C-0203'!$K$51=ISBLANK('FORM C-0203'!$K$51)),OFFSET($BI$2,0,0,COUNTA($BI$2:$BI$228)),OFFSET($BJ$2,0,0,COUNTIF(B_Selection,"?*")))</f>
        <v xml:space="preserve">Algeria </v>
      </c>
      <c r="BL5">
        <f>IF(ISNUMBER(SEARCH('FORM C-0203'!$D$61,BM5)),MAX(BL$1:BL4)+1,0)</f>
        <v>0</v>
      </c>
      <c r="BM5" t="s">
        <v>146</v>
      </c>
      <c r="BN5" t="str">
        <f>IFERROR(VLOOKUP(ROWS($BN$1:BN4),$BL$2:$BM$229,2,0),"")</f>
        <v/>
      </c>
      <c r="BO5" t="str">
        <f ca="1">IF(OR('FORM C-0203'!$D$61="(SELECT ONE)",'FORM C-0203'!$D$61=ISBLANK('FORM C-0203'!$D$61)),OFFSET($BM$2,0,0,COUNTA($BM$2:$BM$229)),OFFSET($BN$2,0,0,COUNTIF(C_Selection,"?*")))</f>
        <v xml:space="preserve">Algeria </v>
      </c>
      <c r="BP5">
        <f>IF(ISNUMBER(SEARCH('FORM C-0203'!$K$61,BQ5)),MAX($BP$1:BP4)+1,0)</f>
        <v>0</v>
      </c>
      <c r="BQ5" t="s">
        <v>146</v>
      </c>
      <c r="BR5" t="str">
        <f>IFERROR(VLOOKUP(ROWS($BR$1:BR4),$BP$2:$BQ$229,2,0),"")</f>
        <v/>
      </c>
      <c r="BS5" t="str">
        <f ca="1">IF(OR('FORM C-0203'!$K$61="(SELECT ONE)",'FORM C-0203'!$K$61=ISBLANK('FORM C-0203'!$K$61)),OFFSET($BQ$2,0,0,COUNTA($BQ$2:$BQ$229)),OFFSET($BR$2,0,0,COUNTIF(D_Selection,"?*")))</f>
        <v xml:space="preserve">Algeria </v>
      </c>
    </row>
    <row r="6" spans="1:74" x14ac:dyDescent="0.35">
      <c r="A6" t="s">
        <v>163</v>
      </c>
      <c r="C6" t="s">
        <v>164</v>
      </c>
      <c r="D6" t="s">
        <v>165</v>
      </c>
      <c r="E6">
        <f>IF(ISNUMBER(SEARCH('FORM C-0203'!$D$52,F6)),MAX($E$1:E5)+1,0)</f>
        <v>0</v>
      </c>
      <c r="F6" t="s">
        <v>166</v>
      </c>
      <c r="G6" t="str">
        <f>IFERROR(VLOOKUP(ROWS($G$2:G6),$E$2:$F$229,2,0),"")</f>
        <v/>
      </c>
      <c r="H6" t="s">
        <v>167</v>
      </c>
      <c r="J6" t="s">
        <v>168</v>
      </c>
      <c r="L6" t="s">
        <v>169</v>
      </c>
      <c r="N6" t="s">
        <v>170</v>
      </c>
      <c r="P6" s="5">
        <v>0.5</v>
      </c>
      <c r="R6" s="31">
        <v>9</v>
      </c>
      <c r="S6" t="s">
        <v>102</v>
      </c>
      <c r="T6" t="s">
        <v>103</v>
      </c>
      <c r="U6" t="s">
        <v>104</v>
      </c>
      <c r="V6" t="s">
        <v>105</v>
      </c>
      <c r="W6">
        <v>132370</v>
      </c>
      <c r="X6" t="s">
        <v>105</v>
      </c>
      <c r="Y6">
        <v>132369</v>
      </c>
      <c r="Z6" t="s">
        <v>106</v>
      </c>
      <c r="AA6" t="s">
        <v>107</v>
      </c>
      <c r="AB6" t="s">
        <v>494</v>
      </c>
      <c r="AD6" t="s">
        <v>171</v>
      </c>
      <c r="AE6" t="s">
        <v>172</v>
      </c>
      <c r="AF6" t="s">
        <v>173</v>
      </c>
      <c r="AG6" t="s">
        <v>131</v>
      </c>
      <c r="AH6">
        <v>100072</v>
      </c>
      <c r="AI6" t="s">
        <v>132</v>
      </c>
      <c r="AJ6" t="s">
        <v>107</v>
      </c>
      <c r="AK6" t="s">
        <v>494</v>
      </c>
      <c r="AM6" t="s">
        <v>174</v>
      </c>
      <c r="AQ6" t="s">
        <v>13</v>
      </c>
      <c r="AU6" t="s">
        <v>108</v>
      </c>
      <c r="AY6" t="s">
        <v>175</v>
      </c>
      <c r="BC6" s="195">
        <v>100213</v>
      </c>
      <c r="BD6" s="196" t="s">
        <v>176</v>
      </c>
      <c r="BE6" s="195">
        <v>100659</v>
      </c>
      <c r="BF6" s="196" t="s">
        <v>162</v>
      </c>
      <c r="BH6">
        <f>IF(ISNUMBER(SEARCH('FORM C-0203'!$K$51,BI6)),MAX(BH$1:$BH5)+1,0)</f>
        <v>0</v>
      </c>
      <c r="BI6" t="s">
        <v>166</v>
      </c>
      <c r="BJ6" t="str">
        <f>IFERROR(VLOOKUP(ROWS($BJ$2:BJ6),$BH$2:$BI$229,2,0),"")</f>
        <v/>
      </c>
      <c r="BL6">
        <f>IF(ISNUMBER(SEARCH('FORM C-0203'!$D$61,BM6)),MAX(BL$1:BL5)+1,0)</f>
        <v>0</v>
      </c>
      <c r="BM6" t="s">
        <v>166</v>
      </c>
      <c r="BN6" t="str">
        <f>IFERROR(VLOOKUP(ROWS($BN$1:BN5),$BL$2:$BM$229,2,0),"")</f>
        <v/>
      </c>
      <c r="BP6">
        <f>IF(ISNUMBER(SEARCH('FORM C-0203'!$K$61,BQ6)),MAX($BP$1:BP5)+1,0)</f>
        <v>0</v>
      </c>
      <c r="BQ6" t="s">
        <v>166</v>
      </c>
      <c r="BR6" t="str">
        <f>IFERROR(VLOOKUP(ROWS($BR$1:BR5),$BP$2:$BQ$229,2,0),"")</f>
        <v/>
      </c>
    </row>
    <row r="7" spans="1:74" x14ac:dyDescent="0.35">
      <c r="A7" t="s">
        <v>177</v>
      </c>
      <c r="C7" t="s">
        <v>178</v>
      </c>
      <c r="D7" t="s">
        <v>179</v>
      </c>
      <c r="E7">
        <f>IF(ISNUMBER(SEARCH('FORM C-0203'!$D$52,F7)),MAX($E$1:E6)+1,0)</f>
        <v>0</v>
      </c>
      <c r="F7" t="s">
        <v>180</v>
      </c>
      <c r="G7" t="str">
        <f>IFERROR(VLOOKUP(ROWS($G$2:G7),$E$2:$F$229,2,0),"")</f>
        <v/>
      </c>
      <c r="J7" t="s">
        <v>181</v>
      </c>
      <c r="P7" s="5">
        <v>0.75</v>
      </c>
      <c r="R7" s="31">
        <v>10</v>
      </c>
      <c r="S7" t="s">
        <v>128</v>
      </c>
      <c r="T7" t="s">
        <v>129</v>
      </c>
      <c r="U7" t="s">
        <v>130</v>
      </c>
      <c r="V7" t="s">
        <v>182</v>
      </c>
      <c r="W7">
        <v>100072</v>
      </c>
      <c r="X7" t="s">
        <v>182</v>
      </c>
      <c r="Y7">
        <v>100073</v>
      </c>
      <c r="Z7" t="s">
        <v>132</v>
      </c>
      <c r="AA7" t="s">
        <v>107</v>
      </c>
      <c r="AB7" t="s">
        <v>494</v>
      </c>
      <c r="AD7" t="s">
        <v>183</v>
      </c>
      <c r="AE7" t="s">
        <v>184</v>
      </c>
      <c r="AF7" t="s">
        <v>185</v>
      </c>
      <c r="AG7" t="s">
        <v>131</v>
      </c>
      <c r="AH7">
        <v>100072</v>
      </c>
      <c r="AI7" t="s">
        <v>132</v>
      </c>
      <c r="AJ7" t="s">
        <v>107</v>
      </c>
      <c r="AK7" t="s">
        <v>494</v>
      </c>
      <c r="AM7" t="s">
        <v>186</v>
      </c>
      <c r="AU7" t="s">
        <v>187</v>
      </c>
      <c r="AY7" t="s">
        <v>188</v>
      </c>
      <c r="BC7" s="195">
        <v>127041</v>
      </c>
      <c r="BD7" s="196" t="s">
        <v>189</v>
      </c>
      <c r="BE7" s="195">
        <v>131340</v>
      </c>
      <c r="BF7" s="196" t="s">
        <v>190</v>
      </c>
      <c r="BH7">
        <f>IF(ISNUMBER(SEARCH('FORM C-0203'!$K$51,BI7)),MAX(BH$1:$BH6)+1,0)</f>
        <v>0</v>
      </c>
      <c r="BI7" t="s">
        <v>180</v>
      </c>
      <c r="BJ7" t="str">
        <f>IFERROR(VLOOKUP(ROWS($BJ$2:BJ7),$BH$2:$BI$229,2,0),"")</f>
        <v/>
      </c>
      <c r="BL7">
        <f>IF(ISNUMBER(SEARCH('FORM C-0203'!$D$61,BM7)),MAX(BL$1:BL6)+1,0)</f>
        <v>0</v>
      </c>
      <c r="BM7" t="s">
        <v>180</v>
      </c>
      <c r="BN7" t="str">
        <f>IFERROR(VLOOKUP(ROWS($BN$1:BN6),$BL$2:$BM$229,2,0),"")</f>
        <v/>
      </c>
      <c r="BP7">
        <f>IF(ISNUMBER(SEARCH('FORM C-0203'!$K$61,BQ7)),MAX($BP$1:BP6)+1,0)</f>
        <v>0</v>
      </c>
      <c r="BQ7" t="s">
        <v>180</v>
      </c>
      <c r="BR7" t="str">
        <f>IFERROR(VLOOKUP(ROWS($BR$1:BR6),$BP$2:$BQ$229,2,0),"")</f>
        <v/>
      </c>
    </row>
    <row r="8" spans="1:74" x14ac:dyDescent="0.35">
      <c r="C8" t="s">
        <v>191</v>
      </c>
      <c r="D8" t="s">
        <v>192</v>
      </c>
      <c r="E8">
        <f>IF(ISNUMBER(SEARCH('FORM C-0203'!$D$52,F8)),MAX($E$1:E7)+1,0)</f>
        <v>0</v>
      </c>
      <c r="F8" t="s">
        <v>193</v>
      </c>
      <c r="G8" t="str">
        <f>IFERROR(VLOOKUP(ROWS($G$2:G8),$E$2:$F$229,2,0),"")</f>
        <v/>
      </c>
      <c r="P8" s="5">
        <v>1</v>
      </c>
      <c r="R8" s="31">
        <v>11</v>
      </c>
      <c r="S8" t="s">
        <v>128</v>
      </c>
      <c r="T8" t="s">
        <v>129</v>
      </c>
      <c r="U8" t="s">
        <v>130</v>
      </c>
      <c r="V8" t="s">
        <v>182</v>
      </c>
      <c r="W8">
        <v>100072</v>
      </c>
      <c r="X8" t="s">
        <v>182</v>
      </c>
      <c r="Y8">
        <v>100073</v>
      </c>
      <c r="Z8" t="s">
        <v>132</v>
      </c>
      <c r="AA8" t="s">
        <v>107</v>
      </c>
      <c r="AB8" t="s">
        <v>494</v>
      </c>
      <c r="AD8" t="s">
        <v>194</v>
      </c>
      <c r="AE8" t="s">
        <v>195</v>
      </c>
      <c r="AF8" t="s">
        <v>196</v>
      </c>
      <c r="AG8" t="s">
        <v>131</v>
      </c>
      <c r="AH8">
        <v>100072</v>
      </c>
      <c r="AI8" t="s">
        <v>132</v>
      </c>
      <c r="AJ8" t="s">
        <v>107</v>
      </c>
      <c r="AK8" t="s">
        <v>494</v>
      </c>
      <c r="AM8" t="s">
        <v>197</v>
      </c>
      <c r="AU8" t="s">
        <v>198</v>
      </c>
      <c r="AY8" t="s">
        <v>199</v>
      </c>
      <c r="BC8" s="195">
        <v>132598</v>
      </c>
      <c r="BD8" s="196" t="s">
        <v>200</v>
      </c>
      <c r="BE8" s="195">
        <v>128105</v>
      </c>
      <c r="BF8" s="196" t="s">
        <v>201</v>
      </c>
      <c r="BH8">
        <f>IF(ISNUMBER(SEARCH('FORM C-0203'!$K$51,BI8)),MAX(BH$1:$BH7)+1,0)</f>
        <v>0</v>
      </c>
      <c r="BI8" t="s">
        <v>193</v>
      </c>
      <c r="BJ8" t="str">
        <f>IFERROR(VLOOKUP(ROWS($BJ$2:BJ8),$BH$2:$BI$229,2,0),"")</f>
        <v/>
      </c>
      <c r="BL8">
        <f>IF(ISNUMBER(SEARCH('FORM C-0203'!$D$61,BM8)),MAX(BL$1:BL7)+1,0)</f>
        <v>0</v>
      </c>
      <c r="BM8" t="s">
        <v>193</v>
      </c>
      <c r="BN8" t="str">
        <f>IFERROR(VLOOKUP(ROWS($BN$1:BN7),$BL$2:$BM$229,2,0),"")</f>
        <v/>
      </c>
      <c r="BP8">
        <f>IF(ISNUMBER(SEARCH('FORM C-0203'!$K$61,BQ8)),MAX($BP$1:BP7)+1,0)</f>
        <v>0</v>
      </c>
      <c r="BQ8" t="s">
        <v>193</v>
      </c>
      <c r="BR8" t="str">
        <f>IFERROR(VLOOKUP(ROWS($BR$1:BR7),$BP$2:$BQ$229,2,0),"")</f>
        <v/>
      </c>
    </row>
    <row r="9" spans="1:74" x14ac:dyDescent="0.35">
      <c r="C9" t="s">
        <v>202</v>
      </c>
      <c r="D9" t="s">
        <v>203</v>
      </c>
      <c r="E9">
        <f>IF(ISNUMBER(SEARCH('FORM C-0203'!$D$52,F9)),MAX($E$1:E8)+1,0)</f>
        <v>0</v>
      </c>
      <c r="F9" t="s">
        <v>204</v>
      </c>
      <c r="G9" t="str">
        <f>IFERROR(VLOOKUP(ROWS($G$2:G9),$E$2:$F$229,2,0),"")</f>
        <v/>
      </c>
      <c r="R9" s="31">
        <v>12</v>
      </c>
      <c r="S9" t="s">
        <v>128</v>
      </c>
      <c r="T9" t="s">
        <v>129</v>
      </c>
      <c r="U9" t="s">
        <v>130</v>
      </c>
      <c r="V9" t="s">
        <v>182</v>
      </c>
      <c r="W9">
        <v>100072</v>
      </c>
      <c r="X9" t="s">
        <v>182</v>
      </c>
      <c r="Y9">
        <v>100073</v>
      </c>
      <c r="Z9" t="s">
        <v>132</v>
      </c>
      <c r="AA9" t="s">
        <v>107</v>
      </c>
      <c r="AB9" t="s">
        <v>494</v>
      </c>
      <c r="AD9" t="s">
        <v>205</v>
      </c>
      <c r="AE9" t="s">
        <v>206</v>
      </c>
      <c r="AF9" t="s">
        <v>207</v>
      </c>
      <c r="AG9" t="s">
        <v>131</v>
      </c>
      <c r="AH9">
        <v>100072</v>
      </c>
      <c r="AI9" t="s">
        <v>132</v>
      </c>
      <c r="AJ9" t="s">
        <v>107</v>
      </c>
      <c r="AK9" t="s">
        <v>494</v>
      </c>
      <c r="AM9" t="s">
        <v>208</v>
      </c>
      <c r="AU9" t="s">
        <v>209</v>
      </c>
      <c r="AY9" t="s">
        <v>210</v>
      </c>
      <c r="BC9" s="195">
        <v>132597</v>
      </c>
      <c r="BD9" s="196" t="s">
        <v>211</v>
      </c>
      <c r="BE9" s="195">
        <v>128105</v>
      </c>
      <c r="BF9" s="196" t="s">
        <v>201</v>
      </c>
      <c r="BH9">
        <f>IF(ISNUMBER(SEARCH('FORM C-0203'!$K$51,BI9)),MAX(BH$1:$BH8)+1,0)</f>
        <v>0</v>
      </c>
      <c r="BI9" t="s">
        <v>204</v>
      </c>
      <c r="BJ9" t="str">
        <f>IFERROR(VLOOKUP(ROWS($BJ$2:BJ9),$BH$2:$BI$229,2,0),"")</f>
        <v/>
      </c>
      <c r="BL9">
        <f>IF(ISNUMBER(SEARCH('FORM C-0203'!$D$61,BM9)),MAX(BL$1:BL8)+1,0)</f>
        <v>0</v>
      </c>
      <c r="BM9" t="s">
        <v>204</v>
      </c>
      <c r="BN9" t="str">
        <f>IFERROR(VLOOKUP(ROWS($BN$1:BN8),$BL$2:$BM$229,2,0),"")</f>
        <v/>
      </c>
      <c r="BP9">
        <f>IF(ISNUMBER(SEARCH('FORM C-0203'!$K$61,BQ9)),MAX($BP$1:BP8)+1,0)</f>
        <v>0</v>
      </c>
      <c r="BQ9" t="s">
        <v>204</v>
      </c>
      <c r="BR9" t="str">
        <f>IFERROR(VLOOKUP(ROWS($BR$1:BR8),$BP$2:$BQ$229,2,0),"")</f>
        <v/>
      </c>
    </row>
    <row r="10" spans="1:74" x14ac:dyDescent="0.35">
      <c r="C10" t="s">
        <v>212</v>
      </c>
      <c r="D10" t="s">
        <v>213</v>
      </c>
      <c r="E10">
        <f>IF(ISNUMBER(SEARCH('FORM C-0203'!$D$52,F10)),MAX($E$1:E9)+1,0)</f>
        <v>0</v>
      </c>
      <c r="F10" t="s">
        <v>214</v>
      </c>
      <c r="G10" t="str">
        <f>IFERROR(VLOOKUP(ROWS($G$2:G10),$E$2:$F$229,2,0),"")</f>
        <v/>
      </c>
      <c r="R10" s="31">
        <v>13</v>
      </c>
      <c r="S10" t="s">
        <v>128</v>
      </c>
      <c r="T10" t="s">
        <v>129</v>
      </c>
      <c r="U10" t="s">
        <v>130</v>
      </c>
      <c r="V10" t="s">
        <v>182</v>
      </c>
      <c r="W10">
        <v>100072</v>
      </c>
      <c r="X10" t="s">
        <v>182</v>
      </c>
      <c r="Y10">
        <v>100073</v>
      </c>
      <c r="Z10" t="s">
        <v>132</v>
      </c>
      <c r="AA10" t="s">
        <v>107</v>
      </c>
      <c r="AB10" t="s">
        <v>494</v>
      </c>
      <c r="AD10" t="s">
        <v>215</v>
      </c>
      <c r="AE10" t="s">
        <v>216</v>
      </c>
      <c r="AF10" t="s">
        <v>217</v>
      </c>
      <c r="AG10" t="s">
        <v>218</v>
      </c>
      <c r="AH10">
        <v>100062</v>
      </c>
      <c r="AI10" t="s">
        <v>132</v>
      </c>
      <c r="AJ10" t="s">
        <v>107</v>
      </c>
      <c r="AK10" t="s">
        <v>494</v>
      </c>
      <c r="AM10" t="s">
        <v>219</v>
      </c>
      <c r="AU10" t="s">
        <v>220</v>
      </c>
      <c r="AY10" t="s">
        <v>221</v>
      </c>
      <c r="BC10" s="195">
        <v>100275</v>
      </c>
      <c r="BD10" s="196" t="s">
        <v>222</v>
      </c>
      <c r="BE10" s="195">
        <v>100668</v>
      </c>
      <c r="BF10" s="196" t="s">
        <v>223</v>
      </c>
      <c r="BH10">
        <f>IF(ISNUMBER(SEARCH('FORM C-0203'!$K$51,BI10)),MAX(BH$1:$BH9)+1,0)</f>
        <v>0</v>
      </c>
      <c r="BI10" t="s">
        <v>214</v>
      </c>
      <c r="BJ10" t="str">
        <f>IFERROR(VLOOKUP(ROWS($BJ$2:BJ10),$BH$2:$BI$229,2,0),"")</f>
        <v/>
      </c>
      <c r="BL10">
        <f>IF(ISNUMBER(SEARCH('FORM C-0203'!$D$61,BM10)),MAX(BL$1:BL9)+1,0)</f>
        <v>0</v>
      </c>
      <c r="BM10" t="s">
        <v>214</v>
      </c>
      <c r="BN10" t="str">
        <f>IFERROR(VLOOKUP(ROWS($BN$1:BN9),$BL$2:$BM$229,2,0),"")</f>
        <v/>
      </c>
      <c r="BP10">
        <f>IF(ISNUMBER(SEARCH('FORM C-0203'!$K$61,BQ10)),MAX($BP$1:BP9)+1,0)</f>
        <v>0</v>
      </c>
      <c r="BQ10" t="s">
        <v>214</v>
      </c>
      <c r="BR10" t="str">
        <f>IFERROR(VLOOKUP(ROWS($BR$1:BR9),$BP$2:$BQ$229,2,0),"")</f>
        <v/>
      </c>
    </row>
    <row r="11" spans="1:74" x14ac:dyDescent="0.35">
      <c r="C11" t="s">
        <v>224</v>
      </c>
      <c r="D11" t="s">
        <v>225</v>
      </c>
      <c r="E11">
        <f>IF(ISNUMBER(SEARCH('FORM C-0203'!$D$52,F11)),MAX($E$1:E10)+1,0)</f>
        <v>0</v>
      </c>
      <c r="F11" t="s">
        <v>226</v>
      </c>
      <c r="G11" t="str">
        <f>IFERROR(VLOOKUP(ROWS($G$2:G11),$E$2:$F$229,2,0),"")</f>
        <v/>
      </c>
      <c r="H11" t="str">
        <f ca="1">IF(OR('FORM C-0203'!$D$52="(SELECT ONE)",'FORM C-0203'!$D$52=ISBLANK('FORM C-0203'!$D$52)),OFFSET(LIST!$F$2,0,0,COUNTA(LIST!$F$2:$F$228)),OFFSET($G$2,0,0,COUNTIF($G$2:$G$229,"?*")))</f>
        <v xml:space="preserve">Argentina </v>
      </c>
      <c r="R11" s="31">
        <v>14</v>
      </c>
      <c r="S11" t="s">
        <v>128</v>
      </c>
      <c r="T11" t="s">
        <v>129</v>
      </c>
      <c r="U11" t="s">
        <v>130</v>
      </c>
      <c r="V11" t="s">
        <v>182</v>
      </c>
      <c r="W11">
        <v>100072</v>
      </c>
      <c r="X11" t="s">
        <v>182</v>
      </c>
      <c r="Y11">
        <v>100073</v>
      </c>
      <c r="Z11" t="s">
        <v>132</v>
      </c>
      <c r="AA11" t="s">
        <v>107</v>
      </c>
      <c r="AB11" t="s">
        <v>494</v>
      </c>
      <c r="AD11" t="s">
        <v>227</v>
      </c>
      <c r="AE11" t="s">
        <v>228</v>
      </c>
      <c r="AF11" t="s">
        <v>229</v>
      </c>
      <c r="AG11" t="s">
        <v>218</v>
      </c>
      <c r="AH11">
        <v>100062</v>
      </c>
      <c r="AI11" t="s">
        <v>132</v>
      </c>
      <c r="AJ11" t="s">
        <v>107</v>
      </c>
      <c r="AK11" t="s">
        <v>494</v>
      </c>
      <c r="AU11" t="s">
        <v>230</v>
      </c>
      <c r="BC11" s="195">
        <v>100276</v>
      </c>
      <c r="BD11" s="196" t="s">
        <v>231</v>
      </c>
      <c r="BE11" s="195">
        <v>100668</v>
      </c>
      <c r="BF11" s="196" t="s">
        <v>223</v>
      </c>
      <c r="BH11">
        <f>IF(ISNUMBER(SEARCH('FORM C-0203'!$K$51,BI11)),MAX(BH$1:$BH10)+1,0)</f>
        <v>0</v>
      </c>
      <c r="BI11" t="s">
        <v>226</v>
      </c>
      <c r="BJ11" t="str">
        <f>IFERROR(VLOOKUP(ROWS($BJ$2:BJ11),$BH$2:$BI$229,2,0),"")</f>
        <v/>
      </c>
      <c r="BL11">
        <f>IF(ISNUMBER(SEARCH('FORM C-0203'!$D$61,BM11)),MAX(BL$1:BL10)+1,0)</f>
        <v>0</v>
      </c>
      <c r="BM11" t="s">
        <v>226</v>
      </c>
      <c r="BN11" t="str">
        <f>IFERROR(VLOOKUP(ROWS($BN$1:BN10),$BL$2:$BM$229,2,0),"")</f>
        <v/>
      </c>
      <c r="BP11">
        <f>IF(ISNUMBER(SEARCH('FORM C-0203'!$K$61,BQ11)),MAX($BP$1:BP10)+1,0)</f>
        <v>0</v>
      </c>
      <c r="BQ11" t="s">
        <v>226</v>
      </c>
      <c r="BR11" t="str">
        <f>IFERROR(VLOOKUP(ROWS($BR$1:BR10),$BP$2:$BQ$229,2,0),"")</f>
        <v/>
      </c>
    </row>
    <row r="12" spans="1:74" x14ac:dyDescent="0.35">
      <c r="C12" t="s">
        <v>232</v>
      </c>
      <c r="D12" t="s">
        <v>233</v>
      </c>
      <c r="E12">
        <f>IF(ISNUMBER(SEARCH('FORM C-0203'!$D$52,F12)),MAX($E$1:E11)+1,0)</f>
        <v>0</v>
      </c>
      <c r="F12" t="s">
        <v>234</v>
      </c>
      <c r="G12" t="str">
        <f>IFERROR(VLOOKUP(ROWS($G$2:G12),$E$2:$F$229,2,0),"")</f>
        <v/>
      </c>
      <c r="H12" t="str">
        <f ca="1">OFFSET($G$2,0,0,COUNTIF($G$2:$G$229,"?*"))</f>
        <v>(SELECT ONE)</v>
      </c>
      <c r="R12" s="31">
        <v>15</v>
      </c>
      <c r="S12" t="s">
        <v>128</v>
      </c>
      <c r="T12" t="s">
        <v>129</v>
      </c>
      <c r="U12" t="s">
        <v>130</v>
      </c>
      <c r="V12" t="s">
        <v>182</v>
      </c>
      <c r="W12">
        <v>100072</v>
      </c>
      <c r="X12" t="s">
        <v>182</v>
      </c>
      <c r="Y12">
        <v>100073</v>
      </c>
      <c r="Z12" t="s">
        <v>132</v>
      </c>
      <c r="AA12" t="s">
        <v>107</v>
      </c>
      <c r="AB12" t="s">
        <v>494</v>
      </c>
      <c r="AD12" t="s">
        <v>235</v>
      </c>
      <c r="AE12" t="s">
        <v>236</v>
      </c>
      <c r="AF12" t="s">
        <v>237</v>
      </c>
      <c r="AG12" t="s">
        <v>218</v>
      </c>
      <c r="AH12">
        <v>100062</v>
      </c>
      <c r="AI12" t="s">
        <v>132</v>
      </c>
      <c r="AJ12" t="s">
        <v>107</v>
      </c>
      <c r="AK12" t="s">
        <v>494</v>
      </c>
      <c r="AU12" t="s">
        <v>238</v>
      </c>
      <c r="BC12" s="195">
        <v>126419</v>
      </c>
      <c r="BD12" s="196" t="s">
        <v>239</v>
      </c>
      <c r="BE12" s="195">
        <v>100652</v>
      </c>
      <c r="BF12" s="196" t="s">
        <v>240</v>
      </c>
      <c r="BH12">
        <f>IF(ISNUMBER(SEARCH('FORM C-0203'!$K$51,BI12)),MAX(BH$1:$BH11)+1,0)</f>
        <v>0</v>
      </c>
      <c r="BI12" t="s">
        <v>234</v>
      </c>
      <c r="BJ12" t="str">
        <f>IFERROR(VLOOKUP(ROWS($BJ$2:BJ12),$BH$2:$BI$229,2,0),"")</f>
        <v/>
      </c>
      <c r="BL12">
        <f>IF(ISNUMBER(SEARCH('FORM C-0203'!$D$61,BM12)),MAX(BL$1:BL11)+1,0)</f>
        <v>0</v>
      </c>
      <c r="BM12" t="s">
        <v>234</v>
      </c>
      <c r="BN12" t="str">
        <f>IFERROR(VLOOKUP(ROWS($BN$1:BN11),$BL$2:$BM$229,2,0),"")</f>
        <v/>
      </c>
      <c r="BP12">
        <f>IF(ISNUMBER(SEARCH('FORM C-0203'!$K$61,BQ12)),MAX($BP$1:BP11)+1,0)</f>
        <v>0</v>
      </c>
      <c r="BQ12" t="s">
        <v>234</v>
      </c>
      <c r="BR12" t="str">
        <f>IFERROR(VLOOKUP(ROWS($BR$1:BR11),$BP$2:$BQ$229,2,0),"")</f>
        <v/>
      </c>
    </row>
    <row r="13" spans="1:74" x14ac:dyDescent="0.35">
      <c r="C13" t="s">
        <v>241</v>
      </c>
      <c r="D13" t="s">
        <v>242</v>
      </c>
      <c r="E13">
        <f>IF(ISNUMBER(SEARCH('FORM C-0203'!$D$52,F13)),MAX($E$1:E12)+1,0)</f>
        <v>0</v>
      </c>
      <c r="F13" t="s">
        <v>243</v>
      </c>
      <c r="G13" t="str">
        <f>IFERROR(VLOOKUP(ROWS($G$2:G13),$E$2:$F$229,2,0),"")</f>
        <v/>
      </c>
      <c r="R13" s="31">
        <v>16</v>
      </c>
      <c r="S13" t="s">
        <v>128</v>
      </c>
      <c r="T13" t="s">
        <v>129</v>
      </c>
      <c r="U13" t="s">
        <v>130</v>
      </c>
      <c r="V13" t="s">
        <v>182</v>
      </c>
      <c r="W13">
        <v>100072</v>
      </c>
      <c r="X13" t="s">
        <v>182</v>
      </c>
      <c r="Y13">
        <v>100073</v>
      </c>
      <c r="Z13" t="s">
        <v>132</v>
      </c>
      <c r="AA13" t="s">
        <v>107</v>
      </c>
      <c r="AB13" t="s">
        <v>494</v>
      </c>
      <c r="AD13" t="s">
        <v>244</v>
      </c>
      <c r="AE13" t="s">
        <v>236</v>
      </c>
      <c r="AF13" t="s">
        <v>237</v>
      </c>
      <c r="AG13" t="s">
        <v>131</v>
      </c>
      <c r="AH13">
        <v>100072</v>
      </c>
      <c r="AI13" t="s">
        <v>132</v>
      </c>
      <c r="AJ13" t="s">
        <v>107</v>
      </c>
      <c r="AK13" t="s">
        <v>494</v>
      </c>
      <c r="AU13" t="s">
        <v>245</v>
      </c>
      <c r="BC13" s="195">
        <v>100007</v>
      </c>
      <c r="BD13" s="196" t="s">
        <v>1696</v>
      </c>
      <c r="BE13" s="195">
        <v>100632</v>
      </c>
      <c r="BF13" s="196" t="s">
        <v>558</v>
      </c>
      <c r="BH13">
        <f>IF(ISNUMBER(SEARCH('FORM C-0203'!$K$51,BI13)),MAX(BH$1:$BH12)+1,0)</f>
        <v>0</v>
      </c>
      <c r="BI13" t="s">
        <v>243</v>
      </c>
      <c r="BJ13" t="str">
        <f>IFERROR(VLOOKUP(ROWS($BJ$2:BJ13),$BH$2:$BI$229,2,0),"")</f>
        <v/>
      </c>
      <c r="BL13">
        <f>IF(ISNUMBER(SEARCH('FORM C-0203'!$D$61,BM13)),MAX(BL$1:BL12)+1,0)</f>
        <v>0</v>
      </c>
      <c r="BM13" t="s">
        <v>243</v>
      </c>
      <c r="BN13" t="str">
        <f>IFERROR(VLOOKUP(ROWS($BN$1:BN12),$BL$2:$BM$229,2,0),"")</f>
        <v/>
      </c>
      <c r="BP13">
        <f>IF(ISNUMBER(SEARCH('FORM C-0203'!$K$61,BQ13)),MAX($BP$1:BP12)+1,0)</f>
        <v>0</v>
      </c>
      <c r="BQ13" t="s">
        <v>243</v>
      </c>
      <c r="BR13" t="str">
        <f>IFERROR(VLOOKUP(ROWS($BR$1:BR12),$BP$2:$BQ$229,2,0),"")</f>
        <v/>
      </c>
    </row>
    <row r="14" spans="1:74" x14ac:dyDescent="0.35">
      <c r="C14" t="s">
        <v>247</v>
      </c>
      <c r="D14" t="s">
        <v>248</v>
      </c>
      <c r="E14">
        <f>IF(ISNUMBER(SEARCH('FORM C-0203'!$D$52,F14)),MAX($E$1:E13)+1,0)</f>
        <v>0</v>
      </c>
      <c r="F14" t="s">
        <v>249</v>
      </c>
      <c r="G14" t="str">
        <f>IFERROR(VLOOKUP(ROWS($G$2:G14),$E$2:$F$229,2,0),"")</f>
        <v/>
      </c>
      <c r="R14" s="31">
        <v>17</v>
      </c>
      <c r="S14" t="s">
        <v>128</v>
      </c>
      <c r="T14" t="s">
        <v>129</v>
      </c>
      <c r="U14" t="s">
        <v>130</v>
      </c>
      <c r="V14" t="s">
        <v>182</v>
      </c>
      <c r="W14">
        <v>100072</v>
      </c>
      <c r="X14" t="s">
        <v>182</v>
      </c>
      <c r="Y14">
        <v>100073</v>
      </c>
      <c r="Z14" t="s">
        <v>132</v>
      </c>
      <c r="AA14" t="s">
        <v>107</v>
      </c>
      <c r="AB14" t="s">
        <v>494</v>
      </c>
      <c r="AD14" t="s">
        <v>250</v>
      </c>
      <c r="AE14" t="s">
        <v>251</v>
      </c>
      <c r="AF14" t="s">
        <v>252</v>
      </c>
      <c r="AG14" t="s">
        <v>253</v>
      </c>
      <c r="AH14">
        <v>100075</v>
      </c>
      <c r="AI14" t="s">
        <v>132</v>
      </c>
      <c r="AJ14" t="s">
        <v>107</v>
      </c>
      <c r="AK14" t="s">
        <v>494</v>
      </c>
      <c r="AU14" t="s">
        <v>218</v>
      </c>
      <c r="BC14" s="195">
        <v>100270</v>
      </c>
      <c r="BD14" s="196" t="s">
        <v>246</v>
      </c>
      <c r="BE14" s="195">
        <v>100668</v>
      </c>
      <c r="BF14" s="196" t="s">
        <v>223</v>
      </c>
      <c r="BH14">
        <f>IF(ISNUMBER(SEARCH('FORM C-0203'!$K$51,BI14)),MAX(BH$1:$BH13)+1,0)</f>
        <v>0</v>
      </c>
      <c r="BI14" t="s">
        <v>249</v>
      </c>
      <c r="BJ14" t="str">
        <f>IFERROR(VLOOKUP(ROWS($BJ$2:BJ14),$BH$2:$BI$229,2,0),"")</f>
        <v/>
      </c>
      <c r="BL14">
        <f>IF(ISNUMBER(SEARCH('FORM C-0203'!$D$61,BM14)),MAX(BL$1:BL13)+1,0)</f>
        <v>0</v>
      </c>
      <c r="BM14" t="s">
        <v>249</v>
      </c>
      <c r="BN14" t="str">
        <f>IFERROR(VLOOKUP(ROWS($BN$1:BN13),$BL$2:$BM$229,2,0),"")</f>
        <v/>
      </c>
      <c r="BP14">
        <f>IF(ISNUMBER(SEARCH('FORM C-0203'!$K$61,BQ14)),MAX($BP$1:BP13)+1,0)</f>
        <v>0</v>
      </c>
      <c r="BQ14" t="s">
        <v>249</v>
      </c>
      <c r="BR14" t="str">
        <f>IFERROR(VLOOKUP(ROWS($BR$1:BR13),$BP$2:$BQ$229,2,0),"")</f>
        <v/>
      </c>
    </row>
    <row r="15" spans="1:74" x14ac:dyDescent="0.35">
      <c r="C15" t="s">
        <v>256</v>
      </c>
      <c r="D15" t="s">
        <v>257</v>
      </c>
      <c r="E15">
        <f>IF(ISNUMBER(SEARCH('FORM C-0203'!$D$52,F15)),MAX($E$1:E14)+1,0)</f>
        <v>0</v>
      </c>
      <c r="F15" t="s">
        <v>258</v>
      </c>
      <c r="G15" t="str">
        <f>IFERROR(VLOOKUP(ROWS($G$2:G15),$E$2:$F$229,2,0),"")</f>
        <v/>
      </c>
      <c r="R15" s="31">
        <v>18</v>
      </c>
      <c r="S15" t="s">
        <v>128</v>
      </c>
      <c r="T15" t="s">
        <v>129</v>
      </c>
      <c r="U15" t="s">
        <v>130</v>
      </c>
      <c r="V15" t="s">
        <v>182</v>
      </c>
      <c r="W15">
        <v>100072</v>
      </c>
      <c r="X15" t="s">
        <v>182</v>
      </c>
      <c r="Y15">
        <v>100073</v>
      </c>
      <c r="Z15" t="s">
        <v>132</v>
      </c>
      <c r="AA15" t="s">
        <v>107</v>
      </c>
      <c r="AB15" t="s">
        <v>494</v>
      </c>
      <c r="AD15" t="s">
        <v>259</v>
      </c>
      <c r="AE15" t="s">
        <v>251</v>
      </c>
      <c r="AF15" t="s">
        <v>252</v>
      </c>
      <c r="AG15" t="s">
        <v>260</v>
      </c>
      <c r="AH15" t="s">
        <v>261</v>
      </c>
      <c r="AI15" t="s">
        <v>132</v>
      </c>
      <c r="AJ15" t="s">
        <v>107</v>
      </c>
      <c r="AK15" t="s">
        <v>494</v>
      </c>
      <c r="AU15" t="s">
        <v>262</v>
      </c>
      <c r="BC15" s="195">
        <v>130945</v>
      </c>
      <c r="BD15" s="196" t="s">
        <v>254</v>
      </c>
      <c r="BE15" s="195">
        <v>136791</v>
      </c>
      <c r="BF15" s="196" t="s">
        <v>255</v>
      </c>
      <c r="BH15">
        <f>IF(ISNUMBER(SEARCH('FORM C-0203'!$K$51,BI15)),MAX(BH$1:$BH14)+1,0)</f>
        <v>0</v>
      </c>
      <c r="BI15" t="s">
        <v>258</v>
      </c>
      <c r="BJ15" t="str">
        <f>IFERROR(VLOOKUP(ROWS($BJ$2:BJ15),$BH$2:$BI$229,2,0),"")</f>
        <v/>
      </c>
      <c r="BL15">
        <f>IF(ISNUMBER(SEARCH('FORM C-0203'!$D$61,BM15)),MAX(BL$1:BL14)+1,0)</f>
        <v>0</v>
      </c>
      <c r="BM15" t="s">
        <v>258</v>
      </c>
      <c r="BN15" t="str">
        <f>IFERROR(VLOOKUP(ROWS($BN$1:BN14),$BL$2:$BM$229,2,0),"")</f>
        <v/>
      </c>
      <c r="BP15">
        <f>IF(ISNUMBER(SEARCH('FORM C-0203'!$K$61,BQ15)),MAX($BP$1:BP14)+1,0)</f>
        <v>0</v>
      </c>
      <c r="BQ15" t="s">
        <v>258</v>
      </c>
      <c r="BR15" t="str">
        <f>IFERROR(VLOOKUP(ROWS($BR$1:BR14),$BP$2:$BQ$229,2,0),"")</f>
        <v/>
      </c>
    </row>
    <row r="16" spans="1:74" x14ac:dyDescent="0.35">
      <c r="C16" t="s">
        <v>264</v>
      </c>
      <c r="D16" t="s">
        <v>265</v>
      </c>
      <c r="E16">
        <f>IF(ISNUMBER(SEARCH('FORM C-0203'!$D$52,F16)),MAX($E$1:E15)+1,0)</f>
        <v>0</v>
      </c>
      <c r="F16" t="s">
        <v>266</v>
      </c>
      <c r="G16" t="str">
        <f>IFERROR(VLOOKUP(ROWS($G$2:G16),$E$2:$F$229,2,0),"")</f>
        <v/>
      </c>
      <c r="R16" s="31">
        <v>19</v>
      </c>
      <c r="S16" t="s">
        <v>128</v>
      </c>
      <c r="T16" t="s">
        <v>129</v>
      </c>
      <c r="U16" t="s">
        <v>130</v>
      </c>
      <c r="V16" t="s">
        <v>182</v>
      </c>
      <c r="W16">
        <v>100072</v>
      </c>
      <c r="X16" t="s">
        <v>182</v>
      </c>
      <c r="Y16">
        <v>100073</v>
      </c>
      <c r="Z16" t="s">
        <v>132</v>
      </c>
      <c r="AA16" t="s">
        <v>107</v>
      </c>
      <c r="AB16" t="s">
        <v>494</v>
      </c>
      <c r="AD16" t="s">
        <v>267</v>
      </c>
      <c r="AE16" t="s">
        <v>251</v>
      </c>
      <c r="AF16" t="s">
        <v>252</v>
      </c>
      <c r="AG16" t="s">
        <v>218</v>
      </c>
      <c r="AH16">
        <v>100062</v>
      </c>
      <c r="AI16" t="s">
        <v>132</v>
      </c>
      <c r="AJ16" t="s">
        <v>107</v>
      </c>
      <c r="AK16" t="s">
        <v>494</v>
      </c>
      <c r="AU16" t="s">
        <v>268</v>
      </c>
      <c r="BC16" s="195">
        <v>100265</v>
      </c>
      <c r="BD16" s="196" t="s">
        <v>263</v>
      </c>
      <c r="BE16" s="195">
        <v>100668</v>
      </c>
      <c r="BF16" s="196" t="s">
        <v>223</v>
      </c>
      <c r="BH16">
        <f>IF(ISNUMBER(SEARCH('FORM C-0203'!$K$51,BI16)),MAX(BH$1:$BH15)+1,0)</f>
        <v>0</v>
      </c>
      <c r="BI16" t="s">
        <v>266</v>
      </c>
      <c r="BJ16" t="str">
        <f>IFERROR(VLOOKUP(ROWS($BJ$2:BJ16),$BH$2:$BI$229,2,0),"")</f>
        <v/>
      </c>
      <c r="BL16">
        <f>IF(ISNUMBER(SEARCH('FORM C-0203'!$D$61,BM16)),MAX(BL$1:BL15)+1,0)</f>
        <v>0</v>
      </c>
      <c r="BM16" t="s">
        <v>266</v>
      </c>
      <c r="BN16" t="str">
        <f>IFERROR(VLOOKUP(ROWS($BN$1:BN15),$BL$2:$BM$229,2,0),"")</f>
        <v/>
      </c>
      <c r="BP16">
        <f>IF(ISNUMBER(SEARCH('FORM C-0203'!$K$61,BQ16)),MAX($BP$1:BP15)+1,0)</f>
        <v>0</v>
      </c>
      <c r="BQ16" t="s">
        <v>266</v>
      </c>
      <c r="BR16" t="str">
        <f>IFERROR(VLOOKUP(ROWS($BR$1:BR15),$BP$2:$BQ$229,2,0),"")</f>
        <v/>
      </c>
    </row>
    <row r="17" spans="3:70" x14ac:dyDescent="0.35">
      <c r="C17" t="s">
        <v>270</v>
      </c>
      <c r="D17" t="s">
        <v>271</v>
      </c>
      <c r="E17">
        <f>IF(ISNUMBER(SEARCH('FORM C-0203'!$D$52,F17)),MAX($E$1:E16)+1,0)</f>
        <v>0</v>
      </c>
      <c r="F17" t="s">
        <v>272</v>
      </c>
      <c r="G17" t="str">
        <f>IFERROR(VLOOKUP(ROWS($G$2:G17),$E$2:$F$229,2,0),"")</f>
        <v/>
      </c>
      <c r="R17" s="31">
        <v>20</v>
      </c>
      <c r="S17" t="s">
        <v>128</v>
      </c>
      <c r="T17" t="s">
        <v>129</v>
      </c>
      <c r="U17" t="s">
        <v>130</v>
      </c>
      <c r="V17" t="s">
        <v>182</v>
      </c>
      <c r="W17">
        <v>100072</v>
      </c>
      <c r="X17" t="s">
        <v>182</v>
      </c>
      <c r="Y17">
        <v>100073</v>
      </c>
      <c r="Z17" t="s">
        <v>132</v>
      </c>
      <c r="AA17" t="s">
        <v>107</v>
      </c>
      <c r="AB17" t="s">
        <v>494</v>
      </c>
      <c r="AD17" t="s">
        <v>273</v>
      </c>
      <c r="AE17" t="s">
        <v>274</v>
      </c>
      <c r="AF17" t="s">
        <v>275</v>
      </c>
      <c r="AG17" t="s">
        <v>218</v>
      </c>
      <c r="AH17">
        <v>100062</v>
      </c>
      <c r="AI17" t="s">
        <v>132</v>
      </c>
      <c r="AJ17" t="s">
        <v>107</v>
      </c>
      <c r="AK17" t="s">
        <v>494</v>
      </c>
      <c r="AU17" t="s">
        <v>276</v>
      </c>
      <c r="BC17" s="195">
        <v>100266</v>
      </c>
      <c r="BD17" s="196" t="s">
        <v>269</v>
      </c>
      <c r="BE17" s="195">
        <v>100668</v>
      </c>
      <c r="BF17" s="196" t="s">
        <v>223</v>
      </c>
      <c r="BH17">
        <f>IF(ISNUMBER(SEARCH('FORM C-0203'!$K$51,BI17)),MAX(BH$1:$BH16)+1,0)</f>
        <v>0</v>
      </c>
      <c r="BI17" t="s">
        <v>272</v>
      </c>
      <c r="BJ17" t="str">
        <f>IFERROR(VLOOKUP(ROWS($BJ$2:BJ17),$BH$2:$BI$229,2,0),"")</f>
        <v/>
      </c>
      <c r="BL17">
        <f>IF(ISNUMBER(SEARCH('FORM C-0203'!$D$61,BM17)),MAX(BL$1:BL16)+1,0)</f>
        <v>0</v>
      </c>
      <c r="BM17" t="s">
        <v>272</v>
      </c>
      <c r="BN17" t="str">
        <f>IFERROR(VLOOKUP(ROWS($BN$1:BN16),$BL$2:$BM$229,2,0),"")</f>
        <v/>
      </c>
      <c r="BP17">
        <f>IF(ISNUMBER(SEARCH('FORM C-0203'!$K$61,BQ17)),MAX($BP$1:BP16)+1,0)</f>
        <v>0</v>
      </c>
      <c r="BQ17" t="s">
        <v>272</v>
      </c>
      <c r="BR17" t="str">
        <f>IFERROR(VLOOKUP(ROWS($BR$1:BR16),$BP$2:$BQ$229,2,0),"")</f>
        <v/>
      </c>
    </row>
    <row r="18" spans="3:70" x14ac:dyDescent="0.35">
      <c r="C18" t="s">
        <v>279</v>
      </c>
      <c r="D18" t="s">
        <v>280</v>
      </c>
      <c r="E18">
        <f>IF(ISNUMBER(SEARCH('FORM C-0203'!$D$52,F18)),MAX($E$1:E17)+1,0)</f>
        <v>0</v>
      </c>
      <c r="F18" t="s">
        <v>281</v>
      </c>
      <c r="G18" t="str">
        <f>IFERROR(VLOOKUP(ROWS($G$2:G18),$E$2:$F$229,2,0),"")</f>
        <v/>
      </c>
      <c r="R18" s="31">
        <v>21</v>
      </c>
      <c r="S18" t="s">
        <v>128</v>
      </c>
      <c r="T18" t="s">
        <v>129</v>
      </c>
      <c r="U18" t="s">
        <v>130</v>
      </c>
      <c r="V18" t="s">
        <v>182</v>
      </c>
      <c r="W18">
        <v>100072</v>
      </c>
      <c r="X18" t="s">
        <v>182</v>
      </c>
      <c r="Y18">
        <v>100073</v>
      </c>
      <c r="Z18" t="s">
        <v>132</v>
      </c>
      <c r="AA18" t="s">
        <v>107</v>
      </c>
      <c r="AB18" t="s">
        <v>494</v>
      </c>
      <c r="AD18" t="s">
        <v>282</v>
      </c>
      <c r="AE18" t="s">
        <v>283</v>
      </c>
      <c r="AF18" t="s">
        <v>284</v>
      </c>
      <c r="AG18" t="s">
        <v>253</v>
      </c>
      <c r="AH18">
        <v>100075</v>
      </c>
      <c r="AI18" t="s">
        <v>132</v>
      </c>
      <c r="AJ18" t="s">
        <v>107</v>
      </c>
      <c r="AK18" t="s">
        <v>494</v>
      </c>
      <c r="AU18" t="s">
        <v>285</v>
      </c>
      <c r="BC18" s="195">
        <v>100126</v>
      </c>
      <c r="BD18" s="196" t="s">
        <v>277</v>
      </c>
      <c r="BE18" s="195">
        <v>100644</v>
      </c>
      <c r="BF18" s="196" t="s">
        <v>278</v>
      </c>
      <c r="BH18">
        <f>IF(ISNUMBER(SEARCH('FORM C-0203'!$K$51,BI18)),MAX(BH$1:$BH17)+1,0)</f>
        <v>0</v>
      </c>
      <c r="BI18" t="s">
        <v>281</v>
      </c>
      <c r="BJ18" t="str">
        <f>IFERROR(VLOOKUP(ROWS($BJ$2:BJ18),$BH$2:$BI$229,2,0),"")</f>
        <v/>
      </c>
      <c r="BL18">
        <f>IF(ISNUMBER(SEARCH('FORM C-0203'!$D$61,BM18)),MAX(BL$1:BL17)+1,0)</f>
        <v>0</v>
      </c>
      <c r="BM18" t="s">
        <v>281</v>
      </c>
      <c r="BN18" t="str">
        <f>IFERROR(VLOOKUP(ROWS($BN$1:BN17),$BL$2:$BM$229,2,0),"")</f>
        <v/>
      </c>
      <c r="BP18">
        <f>IF(ISNUMBER(SEARCH('FORM C-0203'!$K$61,BQ18)),MAX($BP$1:BP17)+1,0)</f>
        <v>0</v>
      </c>
      <c r="BQ18" t="s">
        <v>281</v>
      </c>
      <c r="BR18" t="str">
        <f>IFERROR(VLOOKUP(ROWS($BR$1:BR17),$BP$2:$BQ$229,2,0),"")</f>
        <v/>
      </c>
    </row>
    <row r="19" spans="3:70" x14ac:dyDescent="0.35">
      <c r="C19" t="s">
        <v>287</v>
      </c>
      <c r="D19" t="s">
        <v>280</v>
      </c>
      <c r="E19">
        <f>IF(ISNUMBER(SEARCH('FORM C-0203'!$D$52,F19)),MAX($E$1:E18)+1,0)</f>
        <v>0</v>
      </c>
      <c r="F19" t="s">
        <v>288</v>
      </c>
      <c r="G19" t="str">
        <f>IFERROR(VLOOKUP(ROWS($G$2:G19),$E$2:$F$229,2,0),"")</f>
        <v/>
      </c>
      <c r="R19" s="31">
        <v>22</v>
      </c>
      <c r="S19" t="s">
        <v>128</v>
      </c>
      <c r="T19" t="s">
        <v>129</v>
      </c>
      <c r="U19" t="s">
        <v>130</v>
      </c>
      <c r="V19" t="s">
        <v>182</v>
      </c>
      <c r="W19">
        <v>100072</v>
      </c>
      <c r="X19" t="s">
        <v>182</v>
      </c>
      <c r="Y19">
        <v>100073</v>
      </c>
      <c r="Z19" t="s">
        <v>132</v>
      </c>
      <c r="AA19" t="s">
        <v>107</v>
      </c>
      <c r="AB19" t="s">
        <v>494</v>
      </c>
      <c r="AD19" t="s">
        <v>289</v>
      </c>
      <c r="AE19" t="s">
        <v>290</v>
      </c>
      <c r="AF19" t="s">
        <v>291</v>
      </c>
      <c r="AG19" t="s">
        <v>218</v>
      </c>
      <c r="AH19">
        <v>100062</v>
      </c>
      <c r="AI19" t="s">
        <v>132</v>
      </c>
      <c r="AJ19" t="s">
        <v>107</v>
      </c>
      <c r="AK19" t="s">
        <v>494</v>
      </c>
      <c r="AU19" t="s">
        <v>253</v>
      </c>
      <c r="BC19" s="195">
        <v>100127</v>
      </c>
      <c r="BD19" s="196" t="s">
        <v>286</v>
      </c>
      <c r="BE19" s="195">
        <v>100644</v>
      </c>
      <c r="BF19" s="196" t="s">
        <v>278</v>
      </c>
      <c r="BH19">
        <f>IF(ISNUMBER(SEARCH('FORM C-0203'!$K$51,BI19)),MAX(BH$1:$BH18)+1,0)</f>
        <v>0</v>
      </c>
      <c r="BI19" t="s">
        <v>288</v>
      </c>
      <c r="BJ19" t="str">
        <f>IFERROR(VLOOKUP(ROWS($BJ$2:BJ19),$BH$2:$BI$229,2,0),"")</f>
        <v/>
      </c>
      <c r="BL19">
        <f>IF(ISNUMBER(SEARCH('FORM C-0203'!$D$61,BM19)),MAX(BL$1:BL18)+1,0)</f>
        <v>0</v>
      </c>
      <c r="BM19" t="s">
        <v>288</v>
      </c>
      <c r="BN19" t="str">
        <f>IFERROR(VLOOKUP(ROWS($BN$1:BN18),$BL$2:$BM$229,2,0),"")</f>
        <v/>
      </c>
      <c r="BP19">
        <f>IF(ISNUMBER(SEARCH('FORM C-0203'!$K$61,BQ19)),MAX($BP$1:BP18)+1,0)</f>
        <v>0</v>
      </c>
      <c r="BQ19" t="s">
        <v>288</v>
      </c>
      <c r="BR19" t="str">
        <f>IFERROR(VLOOKUP(ROWS($BR$1:BR18),$BP$2:$BQ$229,2,0),"")</f>
        <v/>
      </c>
    </row>
    <row r="20" spans="3:70" x14ac:dyDescent="0.35">
      <c r="C20" t="s">
        <v>293</v>
      </c>
      <c r="D20" t="s">
        <v>294</v>
      </c>
      <c r="E20">
        <f>IF(ISNUMBER(SEARCH('FORM C-0203'!$D$52,F20)),MAX($E$1:E19)+1,0)</f>
        <v>0</v>
      </c>
      <c r="F20" t="s">
        <v>295</v>
      </c>
      <c r="G20" t="str">
        <f>IFERROR(VLOOKUP(ROWS($G$2:G20),$E$2:$F$229,2,0),"")</f>
        <v/>
      </c>
      <c r="R20" s="31">
        <v>23</v>
      </c>
      <c r="S20" t="s">
        <v>128</v>
      </c>
      <c r="T20" t="s">
        <v>129</v>
      </c>
      <c r="U20" t="s">
        <v>130</v>
      </c>
      <c r="V20" t="s">
        <v>182</v>
      </c>
      <c r="W20">
        <v>100072</v>
      </c>
      <c r="X20" t="s">
        <v>182</v>
      </c>
      <c r="Y20">
        <v>100073</v>
      </c>
      <c r="Z20" t="s">
        <v>132</v>
      </c>
      <c r="AA20" t="s">
        <v>107</v>
      </c>
      <c r="AB20" t="s">
        <v>494</v>
      </c>
      <c r="AD20" t="s">
        <v>296</v>
      </c>
      <c r="AE20" t="s">
        <v>297</v>
      </c>
      <c r="AF20" t="s">
        <v>298</v>
      </c>
      <c r="AG20" t="s">
        <v>253</v>
      </c>
      <c r="AH20">
        <v>100075</v>
      </c>
      <c r="AI20" t="s">
        <v>132</v>
      </c>
      <c r="AJ20" t="s">
        <v>107</v>
      </c>
      <c r="AK20" t="s">
        <v>494</v>
      </c>
      <c r="AU20" t="s">
        <v>299</v>
      </c>
      <c r="BC20" s="195">
        <v>100246</v>
      </c>
      <c r="BD20" s="196" t="s">
        <v>292</v>
      </c>
      <c r="BE20" s="195">
        <v>100666</v>
      </c>
      <c r="BF20" s="196" t="s">
        <v>106</v>
      </c>
      <c r="BH20">
        <f>IF(ISNUMBER(SEARCH('FORM C-0203'!$K$51,BI20)),MAX(BH$1:$BH19)+1,0)</f>
        <v>0</v>
      </c>
      <c r="BI20" t="s">
        <v>295</v>
      </c>
      <c r="BJ20" t="str">
        <f>IFERROR(VLOOKUP(ROWS($BJ$2:BJ20),$BH$2:$BI$229,2,0),"")</f>
        <v/>
      </c>
      <c r="BL20">
        <f>IF(ISNUMBER(SEARCH('FORM C-0203'!$D$61,BM20)),MAX(BL$1:BL19)+1,0)</f>
        <v>0</v>
      </c>
      <c r="BM20" t="s">
        <v>295</v>
      </c>
      <c r="BN20" t="str">
        <f>IFERROR(VLOOKUP(ROWS($BN$1:BN19),$BL$2:$BM$229,2,0),"")</f>
        <v/>
      </c>
      <c r="BP20">
        <f>IF(ISNUMBER(SEARCH('FORM C-0203'!$K$61,BQ20)),MAX($BP$1:BP19)+1,0)</f>
        <v>0</v>
      </c>
      <c r="BQ20" t="s">
        <v>295</v>
      </c>
      <c r="BR20" t="str">
        <f>IFERROR(VLOOKUP(ROWS($BR$1:BR19),$BP$2:$BQ$229,2,0),"")</f>
        <v/>
      </c>
    </row>
    <row r="21" spans="3:70" x14ac:dyDescent="0.35">
      <c r="C21" t="s">
        <v>301</v>
      </c>
      <c r="D21" t="s">
        <v>302</v>
      </c>
      <c r="E21">
        <f>IF(ISNUMBER(SEARCH('FORM C-0203'!$D$52,F21)),MAX($E$1:E20)+1,0)</f>
        <v>0</v>
      </c>
      <c r="F21" t="s">
        <v>303</v>
      </c>
      <c r="G21" t="str">
        <f>IFERROR(VLOOKUP(ROWS($G$2:G21),$E$2:$F$229,2,0),"")</f>
        <v/>
      </c>
      <c r="R21" s="31">
        <v>24</v>
      </c>
      <c r="S21" t="s">
        <v>128</v>
      </c>
      <c r="T21" t="s">
        <v>129</v>
      </c>
      <c r="U21" t="s">
        <v>130</v>
      </c>
      <c r="V21" t="s">
        <v>182</v>
      </c>
      <c r="W21">
        <v>100072</v>
      </c>
      <c r="X21" t="s">
        <v>182</v>
      </c>
      <c r="Y21">
        <v>100073</v>
      </c>
      <c r="Z21" t="s">
        <v>132</v>
      </c>
      <c r="AA21" t="s">
        <v>107</v>
      </c>
      <c r="AB21" t="s">
        <v>494</v>
      </c>
      <c r="AD21" t="s">
        <v>304</v>
      </c>
      <c r="AE21" t="s">
        <v>305</v>
      </c>
      <c r="AF21" t="s">
        <v>306</v>
      </c>
      <c r="AG21" t="s">
        <v>253</v>
      </c>
      <c r="AH21">
        <v>100075</v>
      </c>
      <c r="AI21" t="s">
        <v>132</v>
      </c>
      <c r="AJ21" t="s">
        <v>107</v>
      </c>
      <c r="AK21" t="s">
        <v>494</v>
      </c>
      <c r="AU21" t="s">
        <v>307</v>
      </c>
      <c r="BC21" s="195">
        <v>100247</v>
      </c>
      <c r="BD21" s="196" t="s">
        <v>300</v>
      </c>
      <c r="BE21" s="195">
        <v>100666</v>
      </c>
      <c r="BF21" s="196" t="s">
        <v>106</v>
      </c>
      <c r="BH21">
        <f>IF(ISNUMBER(SEARCH('FORM C-0203'!$K$51,BI21)),MAX(BH$1:$BH20)+1,0)</f>
        <v>0</v>
      </c>
      <c r="BI21" t="s">
        <v>303</v>
      </c>
      <c r="BJ21" t="str">
        <f>IFERROR(VLOOKUP(ROWS($BJ$2:BJ21),$BH$2:$BI$229,2,0),"")</f>
        <v/>
      </c>
      <c r="BL21">
        <f>IF(ISNUMBER(SEARCH('FORM C-0203'!$D$61,BM21)),MAX(BL$1:BL20)+1,0)</f>
        <v>0</v>
      </c>
      <c r="BM21" t="s">
        <v>303</v>
      </c>
      <c r="BN21" t="str">
        <f>IFERROR(VLOOKUP(ROWS($BN$1:BN20),$BL$2:$BM$229,2,0),"")</f>
        <v/>
      </c>
      <c r="BP21">
        <f>IF(ISNUMBER(SEARCH('FORM C-0203'!$K$61,BQ21)),MAX($BP$1:BP20)+1,0)</f>
        <v>0</v>
      </c>
      <c r="BQ21" t="s">
        <v>303</v>
      </c>
      <c r="BR21" t="str">
        <f>IFERROR(VLOOKUP(ROWS($BR$1:BR20),$BP$2:$BQ$229,2,0),"")</f>
        <v/>
      </c>
    </row>
    <row r="22" spans="3:70" x14ac:dyDescent="0.35">
      <c r="C22" t="s">
        <v>309</v>
      </c>
      <c r="D22" t="s">
        <v>310</v>
      </c>
      <c r="E22">
        <f>IF(ISNUMBER(SEARCH('FORM C-0203'!$D$52,F22)),MAX($E$1:E21)+1,0)</f>
        <v>0</v>
      </c>
      <c r="F22" t="s">
        <v>311</v>
      </c>
      <c r="G22" t="str">
        <f>IFERROR(VLOOKUP(ROWS($G$2:G22),$E$2:$F$229,2,0),"")</f>
        <v/>
      </c>
      <c r="R22" s="31">
        <v>25</v>
      </c>
      <c r="S22" t="s">
        <v>128</v>
      </c>
      <c r="T22" t="s">
        <v>129</v>
      </c>
      <c r="U22" t="s">
        <v>130</v>
      </c>
      <c r="V22" t="s">
        <v>182</v>
      </c>
      <c r="W22">
        <v>100072</v>
      </c>
      <c r="X22" t="s">
        <v>182</v>
      </c>
      <c r="Y22">
        <v>100073</v>
      </c>
      <c r="Z22" t="s">
        <v>132</v>
      </c>
      <c r="AA22" t="s">
        <v>107</v>
      </c>
      <c r="AB22" t="s">
        <v>494</v>
      </c>
      <c r="AD22" t="s">
        <v>312</v>
      </c>
      <c r="AE22" t="s">
        <v>313</v>
      </c>
      <c r="AF22" t="s">
        <v>314</v>
      </c>
      <c r="AG22" t="s">
        <v>209</v>
      </c>
      <c r="AH22">
        <v>100038</v>
      </c>
      <c r="AI22" t="s">
        <v>315</v>
      </c>
      <c r="AJ22" t="s">
        <v>107</v>
      </c>
      <c r="AK22" t="s">
        <v>494</v>
      </c>
      <c r="AU22" t="s">
        <v>316</v>
      </c>
      <c r="BC22" s="195">
        <v>130329</v>
      </c>
      <c r="BD22" s="196" t="s">
        <v>308</v>
      </c>
      <c r="BE22" s="195">
        <v>134488</v>
      </c>
      <c r="BF22" s="196" t="s">
        <v>141</v>
      </c>
      <c r="BH22">
        <f>IF(ISNUMBER(SEARCH('FORM C-0203'!$K$51,BI22)),MAX(BH$1:$BH21)+1,0)</f>
        <v>0</v>
      </c>
      <c r="BI22" t="s">
        <v>311</v>
      </c>
      <c r="BJ22" t="str">
        <f>IFERROR(VLOOKUP(ROWS($BJ$2:BJ22),$BH$2:$BI$229,2,0),"")</f>
        <v/>
      </c>
      <c r="BL22">
        <f>IF(ISNUMBER(SEARCH('FORM C-0203'!$D$61,BM22)),MAX(BL$1:BL21)+1,0)</f>
        <v>0</v>
      </c>
      <c r="BM22" t="s">
        <v>311</v>
      </c>
      <c r="BN22" t="str">
        <f>IFERROR(VLOOKUP(ROWS($BN$1:BN21),$BL$2:$BM$229,2,0),"")</f>
        <v/>
      </c>
      <c r="BP22">
        <f>IF(ISNUMBER(SEARCH('FORM C-0203'!$K$61,BQ22)),MAX($BP$1:BP21)+1,0)</f>
        <v>0</v>
      </c>
      <c r="BQ22" t="s">
        <v>311</v>
      </c>
      <c r="BR22" t="str">
        <f>IFERROR(VLOOKUP(ROWS($BR$1:BR21),$BP$2:$BQ$229,2,0),"")</f>
        <v/>
      </c>
    </row>
    <row r="23" spans="3:70" x14ac:dyDescent="0.35">
      <c r="C23" t="s">
        <v>318</v>
      </c>
      <c r="D23" t="s">
        <v>319</v>
      </c>
      <c r="E23">
        <f>IF(ISNUMBER(SEARCH('FORM C-0203'!$D$52,F23)),MAX($E$1:E22)+1,0)</f>
        <v>0</v>
      </c>
      <c r="F23" t="s">
        <v>320</v>
      </c>
      <c r="G23" t="str">
        <f>IFERROR(VLOOKUP(ROWS($G$2:G23),$E$2:$F$229,2,0),"")</f>
        <v/>
      </c>
      <c r="R23" s="31">
        <v>26</v>
      </c>
      <c r="S23" t="s">
        <v>128</v>
      </c>
      <c r="T23" t="s">
        <v>129</v>
      </c>
      <c r="U23" t="s">
        <v>130</v>
      </c>
      <c r="V23" t="s">
        <v>182</v>
      </c>
      <c r="W23">
        <v>100072</v>
      </c>
      <c r="X23" t="s">
        <v>182</v>
      </c>
      <c r="Y23">
        <v>100073</v>
      </c>
      <c r="Z23" t="s">
        <v>132</v>
      </c>
      <c r="AA23" t="s">
        <v>107</v>
      </c>
      <c r="AB23" t="s">
        <v>494</v>
      </c>
      <c r="AD23" t="s">
        <v>321</v>
      </c>
      <c r="AE23" t="s">
        <v>322</v>
      </c>
      <c r="AF23" t="s">
        <v>323</v>
      </c>
      <c r="AG23" t="s">
        <v>209</v>
      </c>
      <c r="AH23">
        <v>100038</v>
      </c>
      <c r="AI23" t="s">
        <v>315</v>
      </c>
      <c r="AJ23" t="s">
        <v>107</v>
      </c>
      <c r="AK23" t="s">
        <v>494</v>
      </c>
      <c r="AU23" t="s">
        <v>131</v>
      </c>
      <c r="BC23" s="195">
        <v>130330</v>
      </c>
      <c r="BD23" s="196" t="s">
        <v>317</v>
      </c>
      <c r="BE23" s="195">
        <v>134488</v>
      </c>
      <c r="BF23" s="196" t="s">
        <v>141</v>
      </c>
      <c r="BH23">
        <f>IF(ISNUMBER(SEARCH('FORM C-0203'!$K$51,BI23)),MAX(BH$1:$BH22)+1,0)</f>
        <v>0</v>
      </c>
      <c r="BI23" t="s">
        <v>320</v>
      </c>
      <c r="BJ23" t="str">
        <f>IFERROR(VLOOKUP(ROWS($BJ$2:BJ23),$BH$2:$BI$229,2,0),"")</f>
        <v/>
      </c>
      <c r="BL23">
        <f>IF(ISNUMBER(SEARCH('FORM C-0203'!$D$61,BM23)),MAX(BL$1:BL22)+1,0)</f>
        <v>0</v>
      </c>
      <c r="BM23" t="s">
        <v>320</v>
      </c>
      <c r="BN23" t="str">
        <f>IFERROR(VLOOKUP(ROWS($BN$1:BN22),$BL$2:$BM$229,2,0),"")</f>
        <v/>
      </c>
      <c r="BP23">
        <f>IF(ISNUMBER(SEARCH('FORM C-0203'!$K$61,BQ23)),MAX($BP$1:BP22)+1,0)</f>
        <v>0</v>
      </c>
      <c r="BQ23" t="s">
        <v>320</v>
      </c>
      <c r="BR23" t="str">
        <f>IFERROR(VLOOKUP(ROWS($BR$1:BR22),$BP$2:$BQ$229,2,0),"")</f>
        <v/>
      </c>
    </row>
    <row r="24" spans="3:70" x14ac:dyDescent="0.35">
      <c r="C24" t="s">
        <v>326</v>
      </c>
      <c r="D24" t="s">
        <v>327</v>
      </c>
      <c r="E24">
        <f>IF(ISNUMBER(SEARCH('FORM C-0203'!$D$52,F24)),MAX($E$1:E23)+1,0)</f>
        <v>0</v>
      </c>
      <c r="F24" t="s">
        <v>328</v>
      </c>
      <c r="G24" t="str">
        <f>IFERROR(VLOOKUP(ROWS($G$2:G24),$E$2:$F$229,2,0),"")</f>
        <v/>
      </c>
      <c r="R24" s="31">
        <v>27</v>
      </c>
      <c r="S24" t="s">
        <v>128</v>
      </c>
      <c r="T24" t="s">
        <v>129</v>
      </c>
      <c r="U24" t="s">
        <v>130</v>
      </c>
      <c r="V24" t="s">
        <v>182</v>
      </c>
      <c r="W24">
        <v>100072</v>
      </c>
      <c r="X24" t="s">
        <v>182</v>
      </c>
      <c r="Y24">
        <v>100073</v>
      </c>
      <c r="Z24" t="s">
        <v>132</v>
      </c>
      <c r="AA24" t="s">
        <v>107</v>
      </c>
      <c r="AB24" t="s">
        <v>494</v>
      </c>
      <c r="AD24" t="s">
        <v>329</v>
      </c>
      <c r="AE24" t="s">
        <v>330</v>
      </c>
      <c r="AF24" t="s">
        <v>331</v>
      </c>
      <c r="AG24" t="s">
        <v>209</v>
      </c>
      <c r="AH24">
        <v>100038</v>
      </c>
      <c r="AI24" t="s">
        <v>315</v>
      </c>
      <c r="AJ24" t="s">
        <v>107</v>
      </c>
      <c r="AK24" t="s">
        <v>494</v>
      </c>
      <c r="AU24" t="s">
        <v>332</v>
      </c>
      <c r="BC24" s="195">
        <v>131622</v>
      </c>
      <c r="BD24" s="196" t="s">
        <v>324</v>
      </c>
      <c r="BE24" s="195">
        <v>131339</v>
      </c>
      <c r="BF24" s="196" t="s">
        <v>325</v>
      </c>
      <c r="BH24">
        <f>IF(ISNUMBER(SEARCH('FORM C-0203'!$K$51,BI24)),MAX(BH$1:$BH23)+1,0)</f>
        <v>0</v>
      </c>
      <c r="BI24" t="s">
        <v>328</v>
      </c>
      <c r="BJ24" t="str">
        <f>IFERROR(VLOOKUP(ROWS($BJ$2:BJ24),$BH$2:$BI$229,2,0),"")</f>
        <v/>
      </c>
      <c r="BL24">
        <f>IF(ISNUMBER(SEARCH('FORM C-0203'!$D$61,BM24)),MAX(BL$1:BL23)+1,0)</f>
        <v>0</v>
      </c>
      <c r="BM24" t="s">
        <v>328</v>
      </c>
      <c r="BN24" t="str">
        <f>IFERROR(VLOOKUP(ROWS($BN$1:BN23),$BL$2:$BM$229,2,0),"")</f>
        <v/>
      </c>
      <c r="BP24">
        <f>IF(ISNUMBER(SEARCH('FORM C-0203'!$K$61,BQ24)),MAX($BP$1:BP23)+1,0)</f>
        <v>0</v>
      </c>
      <c r="BQ24" t="s">
        <v>328</v>
      </c>
      <c r="BR24" t="str">
        <f>IFERROR(VLOOKUP(ROWS($BR$1:BR23),$BP$2:$BQ$229,2,0),"")</f>
        <v/>
      </c>
    </row>
    <row r="25" spans="3:70" x14ac:dyDescent="0.35">
      <c r="C25" t="s">
        <v>334</v>
      </c>
      <c r="E25">
        <f>IF(ISNUMBER(SEARCH('FORM C-0203'!$D$52,F25)),MAX($E$1:E24)+1,0)</f>
        <v>0</v>
      </c>
      <c r="F25" t="s">
        <v>335</v>
      </c>
      <c r="G25" t="str">
        <f>IFERROR(VLOOKUP(ROWS($G$2:G25),$E$2:$F$229,2,0),"")</f>
        <v/>
      </c>
      <c r="R25" s="31">
        <v>28</v>
      </c>
      <c r="S25" t="s">
        <v>151</v>
      </c>
      <c r="T25" t="s">
        <v>152</v>
      </c>
      <c r="U25" t="s">
        <v>153</v>
      </c>
      <c r="V25" t="s">
        <v>182</v>
      </c>
      <c r="W25">
        <v>100072</v>
      </c>
      <c r="X25" t="s">
        <v>182</v>
      </c>
      <c r="Y25">
        <v>100073</v>
      </c>
      <c r="Z25" t="s">
        <v>132</v>
      </c>
      <c r="AA25" t="s">
        <v>107</v>
      </c>
      <c r="AB25" t="s">
        <v>494</v>
      </c>
      <c r="AD25" t="s">
        <v>336</v>
      </c>
      <c r="AE25" t="s">
        <v>337</v>
      </c>
      <c r="AF25" t="s">
        <v>338</v>
      </c>
      <c r="AG25" t="s">
        <v>307</v>
      </c>
      <c r="AH25">
        <v>100046</v>
      </c>
      <c r="AI25" t="s">
        <v>315</v>
      </c>
      <c r="AJ25" t="s">
        <v>107</v>
      </c>
      <c r="AK25" t="s">
        <v>494</v>
      </c>
      <c r="BC25" s="195">
        <v>131626</v>
      </c>
      <c r="BD25" s="196" t="s">
        <v>333</v>
      </c>
      <c r="BE25" s="195">
        <v>131339</v>
      </c>
      <c r="BF25" s="196" t="s">
        <v>325</v>
      </c>
      <c r="BH25">
        <f>IF(ISNUMBER(SEARCH('FORM C-0203'!$K$51,BI25)),MAX(BH$1:$BH24)+1,0)</f>
        <v>0</v>
      </c>
      <c r="BI25" t="s">
        <v>335</v>
      </c>
      <c r="BJ25" t="str">
        <f>IFERROR(VLOOKUP(ROWS($BJ$2:BJ25),$BH$2:$BI$229,2,0),"")</f>
        <v/>
      </c>
      <c r="BL25">
        <f>IF(ISNUMBER(SEARCH('FORM C-0203'!$D$61,BM25)),MAX(BL$1:BL24)+1,0)</f>
        <v>0</v>
      </c>
      <c r="BM25" t="s">
        <v>335</v>
      </c>
      <c r="BN25" t="str">
        <f>IFERROR(VLOOKUP(ROWS($BN$1:BN24),$BL$2:$BM$229,2,0),"")</f>
        <v/>
      </c>
      <c r="BP25">
        <f>IF(ISNUMBER(SEARCH('FORM C-0203'!$K$61,BQ25)),MAX($BP$1:BP24)+1,0)</f>
        <v>0</v>
      </c>
      <c r="BQ25" t="s">
        <v>335</v>
      </c>
      <c r="BR25" t="str">
        <f>IFERROR(VLOOKUP(ROWS($BR$1:BR24),$BP$2:$BQ$229,2,0),"")</f>
        <v/>
      </c>
    </row>
    <row r="26" spans="3:70" x14ac:dyDescent="0.35">
      <c r="C26" t="s">
        <v>181</v>
      </c>
      <c r="E26">
        <f>IF(ISNUMBER(SEARCH('FORM C-0203'!$D$52,F26)),MAX($E$1:E25)+1,0)</f>
        <v>0</v>
      </c>
      <c r="F26" t="s">
        <v>339</v>
      </c>
      <c r="G26" t="str">
        <f>IFERROR(VLOOKUP(ROWS($G$2:G26),$E$2:$F$229,2,0),"")</f>
        <v/>
      </c>
      <c r="R26" s="31">
        <v>29</v>
      </c>
      <c r="S26" t="s">
        <v>151</v>
      </c>
      <c r="T26" t="s">
        <v>152</v>
      </c>
      <c r="U26" t="s">
        <v>153</v>
      </c>
      <c r="V26" t="s">
        <v>182</v>
      </c>
      <c r="W26">
        <v>100072</v>
      </c>
      <c r="X26" t="s">
        <v>182</v>
      </c>
      <c r="Y26">
        <v>100073</v>
      </c>
      <c r="Z26" t="s">
        <v>132</v>
      </c>
      <c r="AA26" t="s">
        <v>107</v>
      </c>
      <c r="AB26" t="s">
        <v>494</v>
      </c>
      <c r="AD26" t="s">
        <v>340</v>
      </c>
      <c r="AE26" t="s">
        <v>341</v>
      </c>
      <c r="AF26" t="s">
        <v>342</v>
      </c>
      <c r="AG26" t="s">
        <v>307</v>
      </c>
      <c r="AH26">
        <v>100046</v>
      </c>
      <c r="AI26" t="s">
        <v>315</v>
      </c>
      <c r="AJ26" t="s">
        <v>107</v>
      </c>
      <c r="AK26" t="s">
        <v>494</v>
      </c>
      <c r="BC26" s="195">
        <v>100282</v>
      </c>
      <c r="BD26" s="196" t="s">
        <v>1703</v>
      </c>
      <c r="BE26" s="195">
        <v>100670</v>
      </c>
      <c r="BF26" s="196" t="s">
        <v>1704</v>
      </c>
      <c r="BH26">
        <f>IF(ISNUMBER(SEARCH('FORM C-0203'!$K$51,BI26)),MAX(BH$1:$BH25)+1,0)</f>
        <v>0</v>
      </c>
      <c r="BI26" t="s">
        <v>339</v>
      </c>
      <c r="BJ26" t="str">
        <f>IFERROR(VLOOKUP(ROWS($BJ$2:BJ26),$BH$2:$BI$229,2,0),"")</f>
        <v/>
      </c>
      <c r="BL26">
        <f>IF(ISNUMBER(SEARCH('FORM C-0203'!$D$61,BM26)),MAX(BL$1:BL25)+1,0)</f>
        <v>0</v>
      </c>
      <c r="BM26" t="s">
        <v>339</v>
      </c>
      <c r="BN26" t="str">
        <f>IFERROR(VLOOKUP(ROWS($BN$1:BN25),$BL$2:$BM$229,2,0),"")</f>
        <v/>
      </c>
      <c r="BP26">
        <f>IF(ISNUMBER(SEARCH('FORM C-0203'!$K$61,BQ26)),MAX($BP$1:BP25)+1,0)</f>
        <v>0</v>
      </c>
      <c r="BQ26" t="s">
        <v>339</v>
      </c>
      <c r="BR26" t="str">
        <f>IFERROR(VLOOKUP(ROWS($BR$1:BR25),$BP$2:$BQ$229,2,0),"")</f>
        <v/>
      </c>
    </row>
    <row r="27" spans="3:70" x14ac:dyDescent="0.35">
      <c r="E27">
        <f>IF(ISNUMBER(SEARCH('FORM C-0203'!$D$52,F27)),MAX($E$1:E26)+1,0)</f>
        <v>0</v>
      </c>
      <c r="F27" t="s">
        <v>343</v>
      </c>
      <c r="G27" t="str">
        <f>IFERROR(VLOOKUP(ROWS($G$2:G27),$E$2:$F$229,2,0),"")</f>
        <v/>
      </c>
      <c r="R27" s="31">
        <v>30</v>
      </c>
      <c r="S27" t="s">
        <v>171</v>
      </c>
      <c r="T27" t="s">
        <v>172</v>
      </c>
      <c r="U27" t="s">
        <v>173</v>
      </c>
      <c r="V27" t="s">
        <v>182</v>
      </c>
      <c r="W27">
        <v>100072</v>
      </c>
      <c r="X27" t="s">
        <v>182</v>
      </c>
      <c r="Y27">
        <v>100073</v>
      </c>
      <c r="Z27" t="s">
        <v>132</v>
      </c>
      <c r="AA27" t="s">
        <v>107</v>
      </c>
      <c r="AB27" t="s">
        <v>494</v>
      </c>
      <c r="AD27" t="s">
        <v>344</v>
      </c>
      <c r="AE27" t="s">
        <v>345</v>
      </c>
      <c r="AF27" t="s">
        <v>346</v>
      </c>
      <c r="AG27" t="s">
        <v>347</v>
      </c>
      <c r="AH27">
        <v>132609</v>
      </c>
      <c r="AI27" t="s">
        <v>132</v>
      </c>
      <c r="AJ27" t="s">
        <v>107</v>
      </c>
      <c r="AK27" t="s">
        <v>494</v>
      </c>
      <c r="BC27" s="195">
        <v>100244</v>
      </c>
      <c r="BD27" s="196" t="s">
        <v>348</v>
      </c>
      <c r="BE27" s="195">
        <v>100665</v>
      </c>
      <c r="BF27" s="196" t="s">
        <v>349</v>
      </c>
      <c r="BH27">
        <f>IF(ISNUMBER(SEARCH('FORM C-0203'!$K$51,BI27)),MAX(BH$1:$BH26)+1,0)</f>
        <v>0</v>
      </c>
      <c r="BI27" t="s">
        <v>343</v>
      </c>
      <c r="BJ27" t="str">
        <f>IFERROR(VLOOKUP(ROWS($BJ$2:BJ27),$BH$2:$BI$229,2,0),"")</f>
        <v/>
      </c>
      <c r="BL27">
        <f>IF(ISNUMBER(SEARCH('FORM C-0203'!$D$61,BM27)),MAX(BL$1:BL26)+1,0)</f>
        <v>0</v>
      </c>
      <c r="BM27" t="s">
        <v>343</v>
      </c>
      <c r="BN27" t="str">
        <f>IFERROR(VLOOKUP(ROWS($BN$1:BN26),$BL$2:$BM$229,2,0),"")</f>
        <v/>
      </c>
      <c r="BP27">
        <f>IF(ISNUMBER(SEARCH('FORM C-0203'!$K$61,BQ27)),MAX($BP$1:BP26)+1,0)</f>
        <v>0</v>
      </c>
      <c r="BQ27" t="s">
        <v>343</v>
      </c>
      <c r="BR27" t="str">
        <f>IFERROR(VLOOKUP(ROWS($BR$1:BR26),$BP$2:$BQ$229,2,0),"")</f>
        <v/>
      </c>
    </row>
    <row r="28" spans="3:70" x14ac:dyDescent="0.35">
      <c r="E28">
        <f>IF(ISNUMBER(SEARCH('FORM C-0203'!$D$52,F28)),MAX($E$1:E27)+1,0)</f>
        <v>0</v>
      </c>
      <c r="F28" t="s">
        <v>350</v>
      </c>
      <c r="G28" t="str">
        <f>IFERROR(VLOOKUP(ROWS($G$2:G28),$E$2:$F$229,2,0),"")</f>
        <v/>
      </c>
      <c r="R28" s="31">
        <v>31</v>
      </c>
      <c r="S28" t="s">
        <v>171</v>
      </c>
      <c r="T28" t="s">
        <v>172</v>
      </c>
      <c r="U28" t="s">
        <v>173</v>
      </c>
      <c r="V28" t="s">
        <v>182</v>
      </c>
      <c r="W28">
        <v>100072</v>
      </c>
      <c r="X28" t="s">
        <v>182</v>
      </c>
      <c r="Y28">
        <v>100073</v>
      </c>
      <c r="Z28" t="s">
        <v>132</v>
      </c>
      <c r="AA28" t="s">
        <v>107</v>
      </c>
      <c r="AB28" t="s">
        <v>494</v>
      </c>
      <c r="AD28" t="s">
        <v>351</v>
      </c>
      <c r="AE28" t="s">
        <v>345</v>
      </c>
      <c r="AF28" t="s">
        <v>346</v>
      </c>
      <c r="AG28" t="s">
        <v>307</v>
      </c>
      <c r="AH28">
        <v>100046</v>
      </c>
      <c r="AI28" t="s">
        <v>315</v>
      </c>
      <c r="AJ28" t="s">
        <v>107</v>
      </c>
      <c r="AK28" t="s">
        <v>494</v>
      </c>
      <c r="BC28" s="195">
        <v>100255</v>
      </c>
      <c r="BD28" s="196" t="s">
        <v>352</v>
      </c>
      <c r="BE28" s="195">
        <v>100666</v>
      </c>
      <c r="BF28" s="196" t="s">
        <v>106</v>
      </c>
      <c r="BH28">
        <f>IF(ISNUMBER(SEARCH('FORM C-0203'!$K$51,BI28)),MAX(BH$1:$BH27)+1,0)</f>
        <v>0</v>
      </c>
      <c r="BI28" t="s">
        <v>350</v>
      </c>
      <c r="BJ28" t="str">
        <f>IFERROR(VLOOKUP(ROWS($BJ$2:BJ28),$BH$2:$BI$229,2,0),"")</f>
        <v/>
      </c>
      <c r="BL28">
        <f>IF(ISNUMBER(SEARCH('FORM C-0203'!$D$61,BM28)),MAX(BL$1:BL27)+1,0)</f>
        <v>0</v>
      </c>
      <c r="BM28" t="s">
        <v>350</v>
      </c>
      <c r="BN28" t="str">
        <f>IFERROR(VLOOKUP(ROWS($BN$1:BN27),$BL$2:$BM$229,2,0),"")</f>
        <v/>
      </c>
      <c r="BP28">
        <f>IF(ISNUMBER(SEARCH('FORM C-0203'!$K$61,BQ28)),MAX($BP$1:BP27)+1,0)</f>
        <v>0</v>
      </c>
      <c r="BQ28" t="s">
        <v>350</v>
      </c>
      <c r="BR28" t="str">
        <f>IFERROR(VLOOKUP(ROWS($BR$1:BR27),$BP$2:$BQ$229,2,0),"")</f>
        <v/>
      </c>
    </row>
    <row r="29" spans="3:70" x14ac:dyDescent="0.35">
      <c r="E29">
        <f>IF(ISNUMBER(SEARCH('FORM C-0203'!$D$52,F29)),MAX($E$1:E28)+1,0)</f>
        <v>0</v>
      </c>
      <c r="F29" t="s">
        <v>353</v>
      </c>
      <c r="G29" t="str">
        <f>IFERROR(VLOOKUP(ROWS($G$2:G29),$E$2:$F$229,2,0),"")</f>
        <v/>
      </c>
      <c r="R29" s="31">
        <v>32</v>
      </c>
      <c r="S29" t="s">
        <v>171</v>
      </c>
      <c r="T29" t="s">
        <v>172</v>
      </c>
      <c r="U29" t="s">
        <v>173</v>
      </c>
      <c r="V29" t="s">
        <v>182</v>
      </c>
      <c r="W29">
        <v>100072</v>
      </c>
      <c r="X29" t="s">
        <v>182</v>
      </c>
      <c r="Y29">
        <v>100073</v>
      </c>
      <c r="Z29" t="s">
        <v>132</v>
      </c>
      <c r="AA29" t="s">
        <v>107</v>
      </c>
      <c r="AB29" t="s">
        <v>494</v>
      </c>
      <c r="AD29" t="s">
        <v>354</v>
      </c>
      <c r="AE29" t="s">
        <v>355</v>
      </c>
      <c r="AF29" t="s">
        <v>356</v>
      </c>
      <c r="AG29" t="s">
        <v>307</v>
      </c>
      <c r="AH29">
        <v>100046</v>
      </c>
      <c r="AI29" t="s">
        <v>315</v>
      </c>
      <c r="AJ29" t="s">
        <v>107</v>
      </c>
      <c r="AK29" t="s">
        <v>494</v>
      </c>
      <c r="BC29" s="195">
        <v>100256</v>
      </c>
      <c r="BD29" s="196" t="s">
        <v>357</v>
      </c>
      <c r="BE29" s="195">
        <v>100666</v>
      </c>
      <c r="BF29" s="196" t="s">
        <v>106</v>
      </c>
      <c r="BH29">
        <f>IF(ISNUMBER(SEARCH('FORM C-0203'!$K$51,BI29)),MAX(BH$1:$BH28)+1,0)</f>
        <v>0</v>
      </c>
      <c r="BI29" t="s">
        <v>353</v>
      </c>
      <c r="BJ29" t="str">
        <f>IFERROR(VLOOKUP(ROWS($BJ$2:BJ29),$BH$2:$BI$229,2,0),"")</f>
        <v/>
      </c>
      <c r="BL29">
        <f>IF(ISNUMBER(SEARCH('FORM C-0203'!$D$61,BM29)),MAX(BL$1:BL28)+1,0)</f>
        <v>0</v>
      </c>
      <c r="BM29" t="s">
        <v>353</v>
      </c>
      <c r="BN29" t="str">
        <f>IFERROR(VLOOKUP(ROWS($BN$1:BN28),$BL$2:$BM$229,2,0),"")</f>
        <v/>
      </c>
      <c r="BP29">
        <f>IF(ISNUMBER(SEARCH('FORM C-0203'!$K$61,BQ29)),MAX($BP$1:BP28)+1,0)</f>
        <v>0</v>
      </c>
      <c r="BQ29" t="s">
        <v>353</v>
      </c>
      <c r="BR29" t="str">
        <f>IFERROR(VLOOKUP(ROWS($BR$1:BR28),$BP$2:$BQ$229,2,0),"")</f>
        <v/>
      </c>
    </row>
    <row r="30" spans="3:70" x14ac:dyDescent="0.35">
      <c r="E30">
        <f>IF(ISNUMBER(SEARCH('FORM C-0203'!$D$52,F30)),MAX($E$1:E29)+1,0)</f>
        <v>0</v>
      </c>
      <c r="F30" t="s">
        <v>358</v>
      </c>
      <c r="G30" t="str">
        <f>IFERROR(VLOOKUP(ROWS($G$2:G30),$E$2:$F$229,2,0),"")</f>
        <v/>
      </c>
      <c r="R30" s="31">
        <v>33</v>
      </c>
      <c r="S30" t="s">
        <v>171</v>
      </c>
      <c r="T30" t="s">
        <v>172</v>
      </c>
      <c r="U30" t="s">
        <v>173</v>
      </c>
      <c r="V30" t="s">
        <v>182</v>
      </c>
      <c r="W30">
        <v>100072</v>
      </c>
      <c r="X30" t="s">
        <v>182</v>
      </c>
      <c r="Y30">
        <v>100073</v>
      </c>
      <c r="Z30" t="s">
        <v>132</v>
      </c>
      <c r="AA30" t="s">
        <v>107</v>
      </c>
      <c r="AB30" t="s">
        <v>494</v>
      </c>
      <c r="AD30" t="s">
        <v>359</v>
      </c>
      <c r="AE30" t="s">
        <v>360</v>
      </c>
      <c r="AF30" t="s">
        <v>361</v>
      </c>
      <c r="AG30" t="s">
        <v>113</v>
      </c>
      <c r="AH30">
        <v>130329</v>
      </c>
      <c r="AI30" t="s">
        <v>141</v>
      </c>
      <c r="AJ30" t="s">
        <v>107</v>
      </c>
      <c r="AK30" t="s">
        <v>1701</v>
      </c>
      <c r="BC30" s="195">
        <v>129057</v>
      </c>
      <c r="BD30" s="196" t="s">
        <v>362</v>
      </c>
      <c r="BE30" s="195">
        <v>132765</v>
      </c>
      <c r="BF30" s="196" t="s">
        <v>363</v>
      </c>
      <c r="BH30">
        <f>IF(ISNUMBER(SEARCH('FORM C-0203'!$K$51,BI30)),MAX(BH$1:$BH29)+1,0)</f>
        <v>0</v>
      </c>
      <c r="BI30" t="s">
        <v>358</v>
      </c>
      <c r="BJ30" t="str">
        <f>IFERROR(VLOOKUP(ROWS($BJ$2:BJ30),$BH$2:$BI$229,2,0),"")</f>
        <v/>
      </c>
      <c r="BL30">
        <f>IF(ISNUMBER(SEARCH('FORM C-0203'!$D$61,BM30)),MAX(BL$1:BL29)+1,0)</f>
        <v>0</v>
      </c>
      <c r="BM30" t="s">
        <v>358</v>
      </c>
      <c r="BN30" t="str">
        <f>IFERROR(VLOOKUP(ROWS($BN$1:BN29),$BL$2:$BM$229,2,0),"")</f>
        <v/>
      </c>
      <c r="BP30">
        <f>IF(ISNUMBER(SEARCH('FORM C-0203'!$K$61,BQ30)),MAX($BP$1:BP29)+1,0)</f>
        <v>0</v>
      </c>
      <c r="BQ30" t="s">
        <v>358</v>
      </c>
      <c r="BR30" t="str">
        <f>IFERROR(VLOOKUP(ROWS($BR$1:BR29),$BP$2:$BQ$229,2,0),"")</f>
        <v/>
      </c>
    </row>
    <row r="31" spans="3:70" x14ac:dyDescent="0.35">
      <c r="E31">
        <f>IF(ISNUMBER(SEARCH('FORM C-0203'!$D$52,F31)),MAX($E$1:E30)+1,0)</f>
        <v>0</v>
      </c>
      <c r="F31" t="s">
        <v>364</v>
      </c>
      <c r="G31" t="str">
        <f>IFERROR(VLOOKUP(ROWS($G$2:G31),$E$2:$F$229,2,0),"")</f>
        <v/>
      </c>
      <c r="R31" s="31">
        <v>34</v>
      </c>
      <c r="S31" t="s">
        <v>171</v>
      </c>
      <c r="T31" t="s">
        <v>172</v>
      </c>
      <c r="U31" t="s">
        <v>173</v>
      </c>
      <c r="V31" t="s">
        <v>182</v>
      </c>
      <c r="W31">
        <v>100072</v>
      </c>
      <c r="X31" t="s">
        <v>182</v>
      </c>
      <c r="Y31">
        <v>100073</v>
      </c>
      <c r="Z31" t="s">
        <v>132</v>
      </c>
      <c r="AA31" t="s">
        <v>107</v>
      </c>
      <c r="AB31" t="s">
        <v>494</v>
      </c>
      <c r="AD31" t="s">
        <v>365</v>
      </c>
      <c r="AE31" t="s">
        <v>366</v>
      </c>
      <c r="AF31" t="s">
        <v>367</v>
      </c>
      <c r="AG31" t="s">
        <v>368</v>
      </c>
      <c r="AH31" t="s">
        <v>369</v>
      </c>
      <c r="AI31" t="s">
        <v>141</v>
      </c>
      <c r="AJ31" t="s">
        <v>107</v>
      </c>
      <c r="AK31" t="s">
        <v>1701</v>
      </c>
      <c r="BC31" s="195">
        <v>132609</v>
      </c>
      <c r="BD31" s="196" t="s">
        <v>370</v>
      </c>
      <c r="BE31" s="195">
        <v>122400</v>
      </c>
      <c r="BF31" s="196" t="s">
        <v>132</v>
      </c>
      <c r="BH31">
        <f>IF(ISNUMBER(SEARCH('FORM C-0203'!$K$51,BI31)),MAX(BH$1:$BH30)+1,0)</f>
        <v>0</v>
      </c>
      <c r="BI31" t="s">
        <v>364</v>
      </c>
      <c r="BJ31" t="str">
        <f>IFERROR(VLOOKUP(ROWS($BJ$2:BJ31),$BH$2:$BI$229,2,0),"")</f>
        <v/>
      </c>
      <c r="BL31">
        <f>IF(ISNUMBER(SEARCH('FORM C-0203'!$D$61,BM31)),MAX(BL$1:BL30)+1,0)</f>
        <v>0</v>
      </c>
      <c r="BM31" t="s">
        <v>364</v>
      </c>
      <c r="BN31" t="str">
        <f>IFERROR(VLOOKUP(ROWS($BN$1:BN30),$BL$2:$BM$229,2,0),"")</f>
        <v/>
      </c>
      <c r="BP31">
        <f>IF(ISNUMBER(SEARCH('FORM C-0203'!$K$61,BQ31)),MAX($BP$1:BP30)+1,0)</f>
        <v>0</v>
      </c>
      <c r="BQ31" t="s">
        <v>364</v>
      </c>
      <c r="BR31" t="str">
        <f>IFERROR(VLOOKUP(ROWS($BR$1:BR30),$BP$2:$BQ$229,2,0),"")</f>
        <v/>
      </c>
    </row>
    <row r="32" spans="3:70" x14ac:dyDescent="0.35">
      <c r="E32">
        <f>IF(ISNUMBER(SEARCH('FORM C-0203'!$D$52,F32)),MAX($E$1:E31)+1,0)</f>
        <v>0</v>
      </c>
      <c r="F32" t="s">
        <v>371</v>
      </c>
      <c r="G32" t="str">
        <f>IFERROR(VLOOKUP(ROWS($G$2:G32),$E$2:$F$229,2,0),"")</f>
        <v/>
      </c>
      <c r="R32" s="31">
        <v>35</v>
      </c>
      <c r="S32" t="s">
        <v>171</v>
      </c>
      <c r="T32" t="s">
        <v>172</v>
      </c>
      <c r="U32" t="s">
        <v>173</v>
      </c>
      <c r="V32" t="s">
        <v>182</v>
      </c>
      <c r="W32">
        <v>100072</v>
      </c>
      <c r="X32" t="s">
        <v>182</v>
      </c>
      <c r="Y32">
        <v>100073</v>
      </c>
      <c r="Z32" t="s">
        <v>132</v>
      </c>
      <c r="AA32" t="s">
        <v>107</v>
      </c>
      <c r="AB32" t="s">
        <v>494</v>
      </c>
      <c r="AD32" t="s">
        <v>372</v>
      </c>
      <c r="AE32" t="s">
        <v>366</v>
      </c>
      <c r="AF32" t="s">
        <v>367</v>
      </c>
      <c r="AG32" t="s">
        <v>113</v>
      </c>
      <c r="AH32">
        <v>130329</v>
      </c>
      <c r="AI32" t="s">
        <v>141</v>
      </c>
      <c r="AJ32" t="s">
        <v>107</v>
      </c>
      <c r="AK32" t="s">
        <v>1701</v>
      </c>
      <c r="BC32" s="195">
        <v>132610</v>
      </c>
      <c r="BD32" s="196" t="s">
        <v>373</v>
      </c>
      <c r="BE32" s="195">
        <v>122400</v>
      </c>
      <c r="BF32" s="196" t="s">
        <v>132</v>
      </c>
      <c r="BH32">
        <f>IF(ISNUMBER(SEARCH('FORM C-0203'!$K$51,BI32)),MAX(BH$1:$BH31)+1,0)</f>
        <v>0</v>
      </c>
      <c r="BI32" t="s">
        <v>371</v>
      </c>
      <c r="BJ32" t="str">
        <f>IFERROR(VLOOKUP(ROWS($BJ$2:BJ32),$BH$2:$BI$229,2,0),"")</f>
        <v/>
      </c>
      <c r="BL32">
        <f>IF(ISNUMBER(SEARCH('FORM C-0203'!$D$61,BM32)),MAX(BL$1:BL31)+1,0)</f>
        <v>0</v>
      </c>
      <c r="BM32" t="s">
        <v>371</v>
      </c>
      <c r="BN32" t="str">
        <f>IFERROR(VLOOKUP(ROWS($BN$1:BN31),$BL$2:$BM$229,2,0),"")</f>
        <v/>
      </c>
      <c r="BP32">
        <f>IF(ISNUMBER(SEARCH('FORM C-0203'!$K$61,BQ32)),MAX($BP$1:BP31)+1,0)</f>
        <v>0</v>
      </c>
      <c r="BQ32" t="s">
        <v>371</v>
      </c>
      <c r="BR32" t="str">
        <f>IFERROR(VLOOKUP(ROWS($BR$1:BR31),$BP$2:$BQ$229,2,0),"")</f>
        <v/>
      </c>
    </row>
    <row r="33" spans="5:70" x14ac:dyDescent="0.35">
      <c r="E33">
        <f>IF(ISNUMBER(SEARCH('FORM C-0203'!$D$52,F33)),MAX($E$1:E32)+1,0)</f>
        <v>0</v>
      </c>
      <c r="F33" t="s">
        <v>374</v>
      </c>
      <c r="G33" t="str">
        <f>IFERROR(VLOOKUP(ROWS($G$2:G33),$E$2:$F$229,2,0),"")</f>
        <v/>
      </c>
      <c r="R33" s="31">
        <v>36</v>
      </c>
      <c r="S33" t="s">
        <v>171</v>
      </c>
      <c r="T33" t="s">
        <v>172</v>
      </c>
      <c r="U33" t="s">
        <v>173</v>
      </c>
      <c r="V33" t="s">
        <v>182</v>
      </c>
      <c r="W33">
        <v>100072</v>
      </c>
      <c r="X33" t="s">
        <v>182</v>
      </c>
      <c r="Y33">
        <v>100073</v>
      </c>
      <c r="Z33" t="s">
        <v>132</v>
      </c>
      <c r="AA33" t="s">
        <v>107</v>
      </c>
      <c r="AB33" t="s">
        <v>494</v>
      </c>
      <c r="AD33" t="s">
        <v>375</v>
      </c>
      <c r="AE33" t="s">
        <v>366</v>
      </c>
      <c r="AF33" t="s">
        <v>367</v>
      </c>
      <c r="AG33" t="s">
        <v>157</v>
      </c>
      <c r="AH33">
        <v>130332</v>
      </c>
      <c r="AI33" t="s">
        <v>141</v>
      </c>
      <c r="AJ33" t="s">
        <v>107</v>
      </c>
      <c r="AK33" t="s">
        <v>1701</v>
      </c>
      <c r="BC33" s="195">
        <v>126422</v>
      </c>
      <c r="BD33" s="196" t="s">
        <v>376</v>
      </c>
      <c r="BE33" s="195">
        <v>100652</v>
      </c>
      <c r="BF33" s="196" t="s">
        <v>240</v>
      </c>
      <c r="BH33">
        <f>IF(ISNUMBER(SEARCH('FORM C-0203'!$K$51,BI33)),MAX(BH$1:$BH32)+1,0)</f>
        <v>0</v>
      </c>
      <c r="BI33" t="s">
        <v>374</v>
      </c>
      <c r="BJ33" t="str">
        <f>IFERROR(VLOOKUP(ROWS($BJ$2:BJ33),$BH$2:$BI$229,2,0),"")</f>
        <v/>
      </c>
      <c r="BL33">
        <f>IF(ISNUMBER(SEARCH('FORM C-0203'!$D$61,BM33)),MAX(BL$1:BL32)+1,0)</f>
        <v>0</v>
      </c>
      <c r="BM33" t="s">
        <v>374</v>
      </c>
      <c r="BN33" t="str">
        <f>IFERROR(VLOOKUP(ROWS($BN$1:BN32),$BL$2:$BM$229,2,0),"")</f>
        <v/>
      </c>
      <c r="BP33">
        <f>IF(ISNUMBER(SEARCH('FORM C-0203'!$K$61,BQ33)),MAX($BP$1:BP32)+1,0)</f>
        <v>0</v>
      </c>
      <c r="BQ33" t="s">
        <v>374</v>
      </c>
      <c r="BR33" t="str">
        <f>IFERROR(VLOOKUP(ROWS($BR$1:BR32),$BP$2:$BQ$229,2,0),"")</f>
        <v/>
      </c>
    </row>
    <row r="34" spans="5:70" x14ac:dyDescent="0.35">
      <c r="E34">
        <f>IF(ISNUMBER(SEARCH('FORM C-0203'!$D$52,F34)),MAX($E$1:E33)+1,0)</f>
        <v>0</v>
      </c>
      <c r="F34" t="s">
        <v>377</v>
      </c>
      <c r="G34" t="str">
        <f>IFERROR(VLOOKUP(ROWS($G$2:G34),$E$2:$F$229,2,0),"")</f>
        <v/>
      </c>
      <c r="R34" s="31">
        <v>37</v>
      </c>
      <c r="S34" t="s">
        <v>171</v>
      </c>
      <c r="T34" t="s">
        <v>172</v>
      </c>
      <c r="U34" t="s">
        <v>173</v>
      </c>
      <c r="V34" t="s">
        <v>182</v>
      </c>
      <c r="W34">
        <v>100072</v>
      </c>
      <c r="X34" t="s">
        <v>182</v>
      </c>
      <c r="Y34">
        <v>100073</v>
      </c>
      <c r="Z34" t="s">
        <v>132</v>
      </c>
      <c r="AA34" t="s">
        <v>107</v>
      </c>
      <c r="AB34" t="s">
        <v>494</v>
      </c>
      <c r="AD34" t="s">
        <v>378</v>
      </c>
      <c r="AE34" t="s">
        <v>366</v>
      </c>
      <c r="AF34" t="s">
        <v>367</v>
      </c>
      <c r="AG34" t="s">
        <v>253</v>
      </c>
      <c r="AH34">
        <v>100075</v>
      </c>
      <c r="AI34" t="s">
        <v>132</v>
      </c>
      <c r="AJ34" t="s">
        <v>107</v>
      </c>
      <c r="AK34" t="s">
        <v>494</v>
      </c>
      <c r="BC34" s="195">
        <v>126423</v>
      </c>
      <c r="BD34" s="196" t="s">
        <v>379</v>
      </c>
      <c r="BE34" s="195">
        <v>100652</v>
      </c>
      <c r="BF34" s="196" t="s">
        <v>240</v>
      </c>
      <c r="BH34">
        <f>IF(ISNUMBER(SEARCH('FORM C-0203'!$K$51,BI34)),MAX(BH$1:$BH33)+1,0)</f>
        <v>0</v>
      </c>
      <c r="BI34" t="s">
        <v>377</v>
      </c>
      <c r="BJ34" t="str">
        <f>IFERROR(VLOOKUP(ROWS($BJ$2:BJ34),$BH$2:$BI$229,2,0),"")</f>
        <v/>
      </c>
      <c r="BL34">
        <f>IF(ISNUMBER(SEARCH('FORM C-0203'!$D$61,BM34)),MAX(BL$1:BL33)+1,0)</f>
        <v>0</v>
      </c>
      <c r="BM34" t="s">
        <v>377</v>
      </c>
      <c r="BN34" t="str">
        <f>IFERROR(VLOOKUP(ROWS($BN$1:BN33),$BL$2:$BM$229,2,0),"")</f>
        <v/>
      </c>
      <c r="BP34">
        <f>IF(ISNUMBER(SEARCH('FORM C-0203'!$K$61,BQ34)),MAX($BP$1:BP33)+1,0)</f>
        <v>0</v>
      </c>
      <c r="BQ34" t="s">
        <v>377</v>
      </c>
      <c r="BR34" t="str">
        <f>IFERROR(VLOOKUP(ROWS($BR$1:BR33),$BP$2:$BQ$229,2,0),"")</f>
        <v/>
      </c>
    </row>
    <row r="35" spans="5:70" x14ac:dyDescent="0.35">
      <c r="E35">
        <f>IF(ISNUMBER(SEARCH('FORM C-0203'!$D$52,F35)),MAX($E$1:E34)+1,0)</f>
        <v>0</v>
      </c>
      <c r="F35" t="s">
        <v>380</v>
      </c>
      <c r="G35" t="str">
        <f>IFERROR(VLOOKUP(ROWS($G$2:G35),$E$2:$F$229,2,0),"")</f>
        <v/>
      </c>
      <c r="R35" s="31">
        <v>38</v>
      </c>
      <c r="S35" t="s">
        <v>171</v>
      </c>
      <c r="T35" t="s">
        <v>172</v>
      </c>
      <c r="U35" t="s">
        <v>173</v>
      </c>
      <c r="V35" t="s">
        <v>182</v>
      </c>
      <c r="W35">
        <v>100072</v>
      </c>
      <c r="X35" t="s">
        <v>182</v>
      </c>
      <c r="Y35">
        <v>100073</v>
      </c>
      <c r="Z35" t="s">
        <v>132</v>
      </c>
      <c r="AA35" t="s">
        <v>107</v>
      </c>
      <c r="AB35" t="s">
        <v>494</v>
      </c>
      <c r="AD35" t="s">
        <v>381</v>
      </c>
      <c r="AE35" t="s">
        <v>382</v>
      </c>
      <c r="AF35" t="s">
        <v>383</v>
      </c>
      <c r="AG35" t="s">
        <v>113</v>
      </c>
      <c r="AH35">
        <v>130329</v>
      </c>
      <c r="AI35" t="s">
        <v>141</v>
      </c>
      <c r="AJ35" t="s">
        <v>107</v>
      </c>
      <c r="AK35" t="s">
        <v>1701</v>
      </c>
      <c r="BC35" s="195">
        <v>100252</v>
      </c>
      <c r="BD35" s="196" t="s">
        <v>384</v>
      </c>
      <c r="BE35" s="195">
        <v>100666</v>
      </c>
      <c r="BF35" s="196" t="s">
        <v>106</v>
      </c>
      <c r="BH35">
        <f>IF(ISNUMBER(SEARCH('FORM C-0203'!$K$51,BI35)),MAX(BH$1:$BH34)+1,0)</f>
        <v>0</v>
      </c>
      <c r="BI35" t="s">
        <v>380</v>
      </c>
      <c r="BJ35" t="str">
        <f>IFERROR(VLOOKUP(ROWS($BJ$2:BJ35),$BH$2:$BI$229,2,0),"")</f>
        <v/>
      </c>
      <c r="BL35">
        <f>IF(ISNUMBER(SEARCH('FORM C-0203'!$D$61,BM35)),MAX(BL$1:BL34)+1,0)</f>
        <v>0</v>
      </c>
      <c r="BM35" t="s">
        <v>380</v>
      </c>
      <c r="BN35" t="str">
        <f>IFERROR(VLOOKUP(ROWS($BN$1:BN34),$BL$2:$BM$229,2,0),"")</f>
        <v/>
      </c>
      <c r="BP35">
        <f>IF(ISNUMBER(SEARCH('FORM C-0203'!$K$61,BQ35)),MAX($BP$1:BP34)+1,0)</f>
        <v>0</v>
      </c>
      <c r="BQ35" t="s">
        <v>380</v>
      </c>
      <c r="BR35" t="str">
        <f>IFERROR(VLOOKUP(ROWS($BR$1:BR34),$BP$2:$BQ$229,2,0),"")</f>
        <v/>
      </c>
    </row>
    <row r="36" spans="5:70" x14ac:dyDescent="0.35">
      <c r="E36">
        <f>IF(ISNUMBER(SEARCH('FORM C-0203'!$D$52,F36)),MAX($E$1:E35)+1,0)</f>
        <v>0</v>
      </c>
      <c r="F36" t="s">
        <v>385</v>
      </c>
      <c r="G36" t="str">
        <f>IFERROR(VLOOKUP(ROWS($G$2:G36),$E$2:$F$229,2,0),"")</f>
        <v/>
      </c>
      <c r="R36" s="31">
        <v>39</v>
      </c>
      <c r="S36" t="s">
        <v>183</v>
      </c>
      <c r="T36" t="s">
        <v>184</v>
      </c>
      <c r="U36" t="s">
        <v>185</v>
      </c>
      <c r="V36" t="s">
        <v>182</v>
      </c>
      <c r="W36">
        <v>100072</v>
      </c>
      <c r="X36" t="s">
        <v>182</v>
      </c>
      <c r="Y36">
        <v>100073</v>
      </c>
      <c r="Z36" t="s">
        <v>132</v>
      </c>
      <c r="AA36" t="s">
        <v>107</v>
      </c>
      <c r="AB36" t="s">
        <v>494</v>
      </c>
      <c r="AD36" t="s">
        <v>386</v>
      </c>
      <c r="AE36" t="s">
        <v>382</v>
      </c>
      <c r="AF36" t="s">
        <v>383</v>
      </c>
      <c r="AG36" t="s">
        <v>220</v>
      </c>
      <c r="AH36">
        <v>130336</v>
      </c>
      <c r="AI36" t="s">
        <v>141</v>
      </c>
      <c r="AJ36" t="s">
        <v>107</v>
      </c>
      <c r="AK36" t="s">
        <v>1701</v>
      </c>
      <c r="BC36" s="195">
        <v>100253</v>
      </c>
      <c r="BD36" s="196" t="s">
        <v>387</v>
      </c>
      <c r="BE36" s="195">
        <v>100666</v>
      </c>
      <c r="BF36" s="196" t="s">
        <v>106</v>
      </c>
      <c r="BH36">
        <f>IF(ISNUMBER(SEARCH('FORM C-0203'!$K$51,BI36)),MAX(BH$1:$BH35)+1,0)</f>
        <v>0</v>
      </c>
      <c r="BI36" t="s">
        <v>385</v>
      </c>
      <c r="BJ36" t="str">
        <f>IFERROR(VLOOKUP(ROWS($BJ$2:BJ36),$BH$2:$BI$229,2,0),"")</f>
        <v/>
      </c>
      <c r="BL36">
        <f>IF(ISNUMBER(SEARCH('FORM C-0203'!$D$61,BM36)),MAX(BL$1:BL35)+1,0)</f>
        <v>0</v>
      </c>
      <c r="BM36" t="s">
        <v>385</v>
      </c>
      <c r="BN36" t="str">
        <f>IFERROR(VLOOKUP(ROWS($BN$1:BN35),$BL$2:$BM$229,2,0),"")</f>
        <v/>
      </c>
      <c r="BP36">
        <f>IF(ISNUMBER(SEARCH('FORM C-0203'!$K$61,BQ36)),MAX($BP$1:BP35)+1,0)</f>
        <v>0</v>
      </c>
      <c r="BQ36" t="s">
        <v>385</v>
      </c>
      <c r="BR36" t="str">
        <f>IFERROR(VLOOKUP(ROWS($BR$1:BR35),$BP$2:$BQ$229,2,0),"")</f>
        <v/>
      </c>
    </row>
    <row r="37" spans="5:70" x14ac:dyDescent="0.35">
      <c r="E37">
        <f>IF(ISNUMBER(SEARCH('FORM C-0203'!$D$52,F37)),MAX($E$1:E36)+1,0)</f>
        <v>0</v>
      </c>
      <c r="F37" t="s">
        <v>388</v>
      </c>
      <c r="G37" t="str">
        <f>IFERROR(VLOOKUP(ROWS($G$2:G37),$E$2:$F$229,2,0),"")</f>
        <v/>
      </c>
      <c r="R37" s="31">
        <v>40</v>
      </c>
      <c r="S37" t="s">
        <v>183</v>
      </c>
      <c r="T37" t="s">
        <v>184</v>
      </c>
      <c r="U37" t="s">
        <v>185</v>
      </c>
      <c r="V37" t="s">
        <v>182</v>
      </c>
      <c r="W37">
        <v>100072</v>
      </c>
      <c r="X37" t="s">
        <v>182</v>
      </c>
      <c r="Y37">
        <v>100073</v>
      </c>
      <c r="Z37" t="s">
        <v>132</v>
      </c>
      <c r="AA37" t="s">
        <v>107</v>
      </c>
      <c r="AB37" t="s">
        <v>494</v>
      </c>
      <c r="AD37" t="s">
        <v>389</v>
      </c>
      <c r="AE37" t="s">
        <v>382</v>
      </c>
      <c r="AF37" t="s">
        <v>383</v>
      </c>
      <c r="AG37" t="s">
        <v>390</v>
      </c>
      <c r="AH37" t="s">
        <v>391</v>
      </c>
      <c r="AI37" t="s">
        <v>141</v>
      </c>
      <c r="AJ37" t="s">
        <v>107</v>
      </c>
      <c r="AK37" t="s">
        <v>1701</v>
      </c>
      <c r="BC37" s="195">
        <v>126361</v>
      </c>
      <c r="BD37" s="196" t="s">
        <v>392</v>
      </c>
      <c r="BE37" s="195">
        <v>126024</v>
      </c>
      <c r="BF37" s="196" t="s">
        <v>393</v>
      </c>
      <c r="BH37">
        <f>IF(ISNUMBER(SEARCH('FORM C-0203'!$K$51,BI37)),MAX(BH$1:$BH36)+1,0)</f>
        <v>0</v>
      </c>
      <c r="BI37" t="s">
        <v>388</v>
      </c>
      <c r="BJ37" t="str">
        <f>IFERROR(VLOOKUP(ROWS($BJ$2:BJ37),$BH$2:$BI$229,2,0),"")</f>
        <v/>
      </c>
      <c r="BL37">
        <f>IF(ISNUMBER(SEARCH('FORM C-0203'!$D$61,BM37)),MAX(BL$1:BL36)+1,0)</f>
        <v>0</v>
      </c>
      <c r="BM37" t="s">
        <v>388</v>
      </c>
      <c r="BN37" t="str">
        <f>IFERROR(VLOOKUP(ROWS($BN$1:BN36),$BL$2:$BM$229,2,0),"")</f>
        <v/>
      </c>
      <c r="BP37">
        <f>IF(ISNUMBER(SEARCH('FORM C-0203'!$K$61,BQ37)),MAX($BP$1:BP36)+1,0)</f>
        <v>0</v>
      </c>
      <c r="BQ37" t="s">
        <v>388</v>
      </c>
      <c r="BR37" t="str">
        <f>IFERROR(VLOOKUP(ROWS($BR$1:BR36),$BP$2:$BQ$229,2,0),"")</f>
        <v/>
      </c>
    </row>
    <row r="38" spans="5:70" x14ac:dyDescent="0.35">
      <c r="E38">
        <f>IF(ISNUMBER(SEARCH('FORM C-0203'!$D$52,F38)),MAX($E$1:E37)+1,0)</f>
        <v>0</v>
      </c>
      <c r="F38" t="s">
        <v>394</v>
      </c>
      <c r="G38" t="str">
        <f>IFERROR(VLOOKUP(ROWS($G$2:G38),$E$2:$F$229,2,0),"")</f>
        <v/>
      </c>
      <c r="R38" s="31">
        <v>41</v>
      </c>
      <c r="S38" t="s">
        <v>183</v>
      </c>
      <c r="T38" t="s">
        <v>184</v>
      </c>
      <c r="U38" t="s">
        <v>185</v>
      </c>
      <c r="V38" t="s">
        <v>182</v>
      </c>
      <c r="W38">
        <v>100072</v>
      </c>
      <c r="X38" t="s">
        <v>182</v>
      </c>
      <c r="Y38">
        <v>100073</v>
      </c>
      <c r="Z38" t="s">
        <v>132</v>
      </c>
      <c r="AA38" t="s">
        <v>107</v>
      </c>
      <c r="AB38" t="s">
        <v>494</v>
      </c>
      <c r="AD38" t="s">
        <v>395</v>
      </c>
      <c r="AE38" t="s">
        <v>228</v>
      </c>
      <c r="AF38" t="s">
        <v>396</v>
      </c>
      <c r="AG38" t="s">
        <v>157</v>
      </c>
      <c r="AH38">
        <v>130332</v>
      </c>
      <c r="AI38" t="s">
        <v>141</v>
      </c>
      <c r="AJ38" t="s">
        <v>107</v>
      </c>
      <c r="AK38" t="s">
        <v>1701</v>
      </c>
      <c r="BC38" s="195">
        <v>115537</v>
      </c>
      <c r="BD38" s="196" t="s">
        <v>397</v>
      </c>
      <c r="BE38" s="195">
        <v>119420</v>
      </c>
      <c r="BF38" s="196" t="s">
        <v>398</v>
      </c>
      <c r="BH38">
        <f>IF(ISNUMBER(SEARCH('FORM C-0203'!$K$51,BI38)),MAX(BH$1:$BH37)+1,0)</f>
        <v>0</v>
      </c>
      <c r="BI38" t="s">
        <v>394</v>
      </c>
      <c r="BJ38" t="str">
        <f>IFERROR(VLOOKUP(ROWS($BJ$2:BJ38),$BH$2:$BI$229,2,0),"")</f>
        <v/>
      </c>
      <c r="BL38">
        <f>IF(ISNUMBER(SEARCH('FORM C-0203'!$D$61,BM38)),MAX(BL$1:BL37)+1,0)</f>
        <v>0</v>
      </c>
      <c r="BM38" t="s">
        <v>394</v>
      </c>
      <c r="BN38" t="str">
        <f>IFERROR(VLOOKUP(ROWS($BN$1:BN37),$BL$2:$BM$229,2,0),"")</f>
        <v/>
      </c>
      <c r="BP38">
        <f>IF(ISNUMBER(SEARCH('FORM C-0203'!$K$61,BQ38)),MAX($BP$1:BP37)+1,0)</f>
        <v>0</v>
      </c>
      <c r="BQ38" t="s">
        <v>394</v>
      </c>
      <c r="BR38" t="str">
        <f>IFERROR(VLOOKUP(ROWS($BR$1:BR37),$BP$2:$BQ$229,2,0),"")</f>
        <v/>
      </c>
    </row>
    <row r="39" spans="5:70" x14ac:dyDescent="0.35">
      <c r="E39">
        <f>IF(ISNUMBER(SEARCH('FORM C-0203'!$D$52,F39)),MAX($E$1:E38)+1,0)</f>
        <v>0</v>
      </c>
      <c r="F39" t="s">
        <v>399</v>
      </c>
      <c r="G39" t="str">
        <f>IFERROR(VLOOKUP(ROWS($G$2:G39),$E$2:$F$229,2,0),"")</f>
        <v/>
      </c>
      <c r="R39" s="31">
        <v>42</v>
      </c>
      <c r="S39" t="s">
        <v>183</v>
      </c>
      <c r="T39" t="s">
        <v>184</v>
      </c>
      <c r="U39" t="s">
        <v>185</v>
      </c>
      <c r="V39" t="s">
        <v>182</v>
      </c>
      <c r="W39">
        <v>100072</v>
      </c>
      <c r="X39" t="s">
        <v>182</v>
      </c>
      <c r="Y39">
        <v>100073</v>
      </c>
      <c r="Z39" t="s">
        <v>132</v>
      </c>
      <c r="AA39" t="s">
        <v>107</v>
      </c>
      <c r="AB39" t="s">
        <v>494</v>
      </c>
      <c r="AD39" t="s">
        <v>400</v>
      </c>
      <c r="AE39" t="s">
        <v>228</v>
      </c>
      <c r="AF39" t="s">
        <v>396</v>
      </c>
      <c r="AG39" t="s">
        <v>268</v>
      </c>
      <c r="AH39">
        <v>130338</v>
      </c>
      <c r="AI39" t="s">
        <v>141</v>
      </c>
      <c r="AJ39" t="s">
        <v>107</v>
      </c>
      <c r="AK39" t="s">
        <v>1701</v>
      </c>
      <c r="BC39" s="195">
        <v>100113</v>
      </c>
      <c r="BD39" s="196" t="s">
        <v>401</v>
      </c>
      <c r="BE39" s="195">
        <v>119420</v>
      </c>
      <c r="BF39" s="196" t="s">
        <v>398</v>
      </c>
      <c r="BH39">
        <f>IF(ISNUMBER(SEARCH('FORM C-0203'!$K$51,BI39)),MAX(BH$1:$BH38)+1,0)</f>
        <v>0</v>
      </c>
      <c r="BI39" t="s">
        <v>399</v>
      </c>
      <c r="BJ39" t="str">
        <f>IFERROR(VLOOKUP(ROWS($BJ$2:BJ39),$BH$2:$BI$229,2,0),"")</f>
        <v/>
      </c>
      <c r="BL39">
        <f>IF(ISNUMBER(SEARCH('FORM C-0203'!$D$61,BM39)),MAX(BL$1:BL38)+1,0)</f>
        <v>0</v>
      </c>
      <c r="BM39" t="s">
        <v>399</v>
      </c>
      <c r="BN39" t="str">
        <f>IFERROR(VLOOKUP(ROWS($BN$1:BN38),$BL$2:$BM$229,2,0),"")</f>
        <v/>
      </c>
      <c r="BP39">
        <f>IF(ISNUMBER(SEARCH('FORM C-0203'!$K$61,BQ39)),MAX($BP$1:BP38)+1,0)</f>
        <v>0</v>
      </c>
      <c r="BQ39" t="s">
        <v>399</v>
      </c>
      <c r="BR39" t="str">
        <f>IFERROR(VLOOKUP(ROWS($BR$1:BR38),$BP$2:$BQ$229,2,0),"")</f>
        <v/>
      </c>
    </row>
    <row r="40" spans="5:70" x14ac:dyDescent="0.35">
      <c r="E40">
        <f>IF(ISNUMBER(SEARCH('FORM C-0203'!$D$52,F40)),MAX($E$1:E39)+1,0)</f>
        <v>0</v>
      </c>
      <c r="F40" t="s">
        <v>402</v>
      </c>
      <c r="G40" t="str">
        <f>IFERROR(VLOOKUP(ROWS($G$2:G40),$E$2:$F$229,2,0),"")</f>
        <v/>
      </c>
      <c r="R40" s="31">
        <v>43</v>
      </c>
      <c r="S40" t="s">
        <v>183</v>
      </c>
      <c r="T40" t="s">
        <v>184</v>
      </c>
      <c r="U40" t="s">
        <v>185</v>
      </c>
      <c r="V40" t="s">
        <v>182</v>
      </c>
      <c r="W40">
        <v>100072</v>
      </c>
      <c r="X40" t="s">
        <v>182</v>
      </c>
      <c r="Y40">
        <v>100073</v>
      </c>
      <c r="Z40" t="s">
        <v>132</v>
      </c>
      <c r="AA40" t="s">
        <v>107</v>
      </c>
      <c r="AB40" t="s">
        <v>494</v>
      </c>
      <c r="AD40" t="s">
        <v>403</v>
      </c>
      <c r="AE40" t="s">
        <v>404</v>
      </c>
      <c r="AF40" t="s">
        <v>405</v>
      </c>
      <c r="AG40" t="s">
        <v>268</v>
      </c>
      <c r="AH40">
        <v>130338</v>
      </c>
      <c r="AI40" t="s">
        <v>141</v>
      </c>
      <c r="AJ40" t="s">
        <v>107</v>
      </c>
      <c r="AK40" t="s">
        <v>1701</v>
      </c>
      <c r="BC40" s="195">
        <v>127042</v>
      </c>
      <c r="BD40" s="196" t="s">
        <v>406</v>
      </c>
      <c r="BE40" s="195">
        <v>138095</v>
      </c>
      <c r="BF40" s="196" t="s">
        <v>1697</v>
      </c>
      <c r="BH40">
        <f>IF(ISNUMBER(SEARCH('FORM C-0203'!$K$51,BI40)),MAX(BH$1:$BH39)+1,0)</f>
        <v>0</v>
      </c>
      <c r="BI40" t="s">
        <v>402</v>
      </c>
      <c r="BJ40" t="str">
        <f>IFERROR(VLOOKUP(ROWS($BJ$2:BJ40),$BH$2:$BI$229,2,0),"")</f>
        <v/>
      </c>
      <c r="BL40">
        <f>IF(ISNUMBER(SEARCH('FORM C-0203'!$D$61,BM40)),MAX(BL$1:BL39)+1,0)</f>
        <v>0</v>
      </c>
      <c r="BM40" t="s">
        <v>402</v>
      </c>
      <c r="BN40" t="str">
        <f>IFERROR(VLOOKUP(ROWS($BN$1:BN39),$BL$2:$BM$229,2,0),"")</f>
        <v/>
      </c>
      <c r="BP40">
        <f>IF(ISNUMBER(SEARCH('FORM C-0203'!$K$61,BQ40)),MAX($BP$1:BP39)+1,0)</f>
        <v>0</v>
      </c>
      <c r="BQ40" t="s">
        <v>402</v>
      </c>
      <c r="BR40" t="str">
        <f>IFERROR(VLOOKUP(ROWS($BR$1:BR39),$BP$2:$BQ$229,2,0),"")</f>
        <v/>
      </c>
    </row>
    <row r="41" spans="5:70" x14ac:dyDescent="0.35">
      <c r="E41">
        <f>IF(ISNUMBER(SEARCH('FORM C-0203'!$D$52,F41)),MAX($E$1:E40)+1,0)</f>
        <v>0</v>
      </c>
      <c r="F41" t="s">
        <v>407</v>
      </c>
      <c r="G41" t="str">
        <f>IFERROR(VLOOKUP(ROWS($G$2:G41),$E$2:$F$229,2,0),"")</f>
        <v/>
      </c>
      <c r="R41" s="31">
        <v>44</v>
      </c>
      <c r="S41" t="s">
        <v>183</v>
      </c>
      <c r="T41" t="s">
        <v>184</v>
      </c>
      <c r="U41" t="s">
        <v>185</v>
      </c>
      <c r="V41" t="s">
        <v>182</v>
      </c>
      <c r="W41">
        <v>100072</v>
      </c>
      <c r="X41" t="s">
        <v>182</v>
      </c>
      <c r="Y41">
        <v>100073</v>
      </c>
      <c r="Z41" t="s">
        <v>132</v>
      </c>
      <c r="AA41" t="s">
        <v>107</v>
      </c>
      <c r="AB41" t="s">
        <v>494</v>
      </c>
      <c r="AD41" t="s">
        <v>408</v>
      </c>
      <c r="AE41" t="s">
        <v>404</v>
      </c>
      <c r="AF41" t="s">
        <v>405</v>
      </c>
      <c r="AG41" t="s">
        <v>409</v>
      </c>
      <c r="AH41" t="s">
        <v>410</v>
      </c>
      <c r="AI41" t="s">
        <v>141</v>
      </c>
      <c r="AJ41" t="s">
        <v>107</v>
      </c>
      <c r="AK41" t="s">
        <v>1701</v>
      </c>
      <c r="BC41" s="195">
        <v>130148</v>
      </c>
      <c r="BD41" s="196" t="s">
        <v>411</v>
      </c>
      <c r="BE41" s="195">
        <v>100652</v>
      </c>
      <c r="BF41" s="196" t="s">
        <v>240</v>
      </c>
      <c r="BH41">
        <f>IF(ISNUMBER(SEARCH('FORM C-0203'!$K$51,BI41)),MAX(BH$1:$BH40)+1,0)</f>
        <v>0</v>
      </c>
      <c r="BI41" t="s">
        <v>407</v>
      </c>
      <c r="BJ41" t="str">
        <f>IFERROR(VLOOKUP(ROWS($BJ$2:BJ41),$BH$2:$BI$229,2,0),"")</f>
        <v/>
      </c>
      <c r="BL41">
        <f>IF(ISNUMBER(SEARCH('FORM C-0203'!$D$61,BM41)),MAX(BL$1:BL40)+1,0)</f>
        <v>0</v>
      </c>
      <c r="BM41" t="s">
        <v>407</v>
      </c>
      <c r="BN41" t="str">
        <f>IFERROR(VLOOKUP(ROWS($BN$1:BN40),$BL$2:$BM$229,2,0),"")</f>
        <v/>
      </c>
      <c r="BP41">
        <f>IF(ISNUMBER(SEARCH('FORM C-0203'!$K$61,BQ41)),MAX($BP$1:BP40)+1,0)</f>
        <v>0</v>
      </c>
      <c r="BQ41" t="s">
        <v>407</v>
      </c>
      <c r="BR41" t="str">
        <f>IFERROR(VLOOKUP(ROWS($BR$1:BR40),$BP$2:$BQ$229,2,0),"")</f>
        <v/>
      </c>
    </row>
    <row r="42" spans="5:70" x14ac:dyDescent="0.35">
      <c r="E42">
        <f>IF(ISNUMBER(SEARCH('FORM C-0203'!$D$52,F42)),MAX($E$1:E41)+1,0)</f>
        <v>0</v>
      </c>
      <c r="F42" t="s">
        <v>412</v>
      </c>
      <c r="G42" t="str">
        <f>IFERROR(VLOOKUP(ROWS($G$2:G42),$E$2:$F$229,2,0),"")</f>
        <v/>
      </c>
      <c r="R42" s="31">
        <v>45</v>
      </c>
      <c r="S42" t="s">
        <v>183</v>
      </c>
      <c r="T42" t="s">
        <v>184</v>
      </c>
      <c r="U42" t="s">
        <v>185</v>
      </c>
      <c r="V42" t="s">
        <v>182</v>
      </c>
      <c r="W42">
        <v>100072</v>
      </c>
      <c r="X42" t="s">
        <v>182</v>
      </c>
      <c r="Y42">
        <v>100073</v>
      </c>
      <c r="Z42" t="s">
        <v>132</v>
      </c>
      <c r="AA42" t="s">
        <v>107</v>
      </c>
      <c r="AB42" t="s">
        <v>494</v>
      </c>
      <c r="AD42" t="s">
        <v>413</v>
      </c>
      <c r="AE42" t="s">
        <v>404</v>
      </c>
      <c r="AF42" t="s">
        <v>405</v>
      </c>
      <c r="AG42" t="s">
        <v>220</v>
      </c>
      <c r="AH42">
        <v>130336</v>
      </c>
      <c r="AI42" t="s">
        <v>141</v>
      </c>
      <c r="AJ42" t="s">
        <v>107</v>
      </c>
      <c r="AK42" t="s">
        <v>1701</v>
      </c>
      <c r="BC42" s="195">
        <v>100160</v>
      </c>
      <c r="BD42" s="196" t="s">
        <v>414</v>
      </c>
      <c r="BE42" s="195">
        <v>100653</v>
      </c>
      <c r="BF42" s="196" t="s">
        <v>415</v>
      </c>
      <c r="BH42">
        <f>IF(ISNUMBER(SEARCH('FORM C-0203'!$K$51,BI42)),MAX(BH$1:$BH41)+1,0)</f>
        <v>0</v>
      </c>
      <c r="BI42" t="s">
        <v>412</v>
      </c>
      <c r="BJ42" t="str">
        <f>IFERROR(VLOOKUP(ROWS($BJ$2:BJ42),$BH$2:$BI$229,2,0),"")</f>
        <v/>
      </c>
      <c r="BL42">
        <f>IF(ISNUMBER(SEARCH('FORM C-0203'!$D$61,BM42)),MAX(BL$1:BL41)+1,0)</f>
        <v>0</v>
      </c>
      <c r="BM42" t="s">
        <v>412</v>
      </c>
      <c r="BN42" t="str">
        <f>IFERROR(VLOOKUP(ROWS($BN$1:BN41),$BL$2:$BM$229,2,0),"")</f>
        <v/>
      </c>
      <c r="BP42">
        <f>IF(ISNUMBER(SEARCH('FORM C-0203'!$K$61,BQ42)),MAX($BP$1:BP41)+1,0)</f>
        <v>0</v>
      </c>
      <c r="BQ42" t="s">
        <v>412</v>
      </c>
      <c r="BR42" t="str">
        <f>IFERROR(VLOOKUP(ROWS($BR$1:BR41),$BP$2:$BQ$229,2,0),"")</f>
        <v/>
      </c>
    </row>
    <row r="43" spans="5:70" x14ac:dyDescent="0.35">
      <c r="E43">
        <f>IF(ISNUMBER(SEARCH('FORM C-0203'!$D$52,F43)),MAX($E$1:E42)+1,0)</f>
        <v>0</v>
      </c>
      <c r="F43" t="s">
        <v>416</v>
      </c>
      <c r="G43" t="str">
        <f>IFERROR(VLOOKUP(ROWS($G$2:G43),$E$2:$F$229,2,0),"")</f>
        <v/>
      </c>
      <c r="R43" s="31">
        <v>46</v>
      </c>
      <c r="S43" t="s">
        <v>183</v>
      </c>
      <c r="T43" t="s">
        <v>184</v>
      </c>
      <c r="U43" t="s">
        <v>185</v>
      </c>
      <c r="V43" t="s">
        <v>182</v>
      </c>
      <c r="W43">
        <v>100072</v>
      </c>
      <c r="X43" t="s">
        <v>182</v>
      </c>
      <c r="Y43">
        <v>100073</v>
      </c>
      <c r="Z43" t="s">
        <v>132</v>
      </c>
      <c r="AA43" t="s">
        <v>107</v>
      </c>
      <c r="AB43" t="s">
        <v>494</v>
      </c>
      <c r="AD43" t="s">
        <v>417</v>
      </c>
      <c r="AE43" t="s">
        <v>418</v>
      </c>
      <c r="AF43" t="s">
        <v>419</v>
      </c>
      <c r="AG43" t="s">
        <v>409</v>
      </c>
      <c r="AH43" t="s">
        <v>410</v>
      </c>
      <c r="AI43" t="s">
        <v>141</v>
      </c>
      <c r="AJ43" t="s">
        <v>107</v>
      </c>
      <c r="AK43" t="s">
        <v>1701</v>
      </c>
      <c r="BC43" s="195">
        <v>100135</v>
      </c>
      <c r="BD43" s="196" t="s">
        <v>420</v>
      </c>
      <c r="BE43" s="195">
        <v>100648</v>
      </c>
      <c r="BF43" s="196" t="s">
        <v>421</v>
      </c>
      <c r="BH43">
        <f>IF(ISNUMBER(SEARCH('FORM C-0203'!$K$51,BI43)),MAX(BH$1:$BH42)+1,0)</f>
        <v>0</v>
      </c>
      <c r="BI43" t="s">
        <v>416</v>
      </c>
      <c r="BJ43" t="str">
        <f>IFERROR(VLOOKUP(ROWS($BJ$2:BJ43),$BH$2:$BI$229,2,0),"")</f>
        <v/>
      </c>
      <c r="BL43">
        <f>IF(ISNUMBER(SEARCH('FORM C-0203'!$D$61,BM43)),MAX(BL$1:BL42)+1,0)</f>
        <v>0</v>
      </c>
      <c r="BM43" t="s">
        <v>416</v>
      </c>
      <c r="BN43" t="str">
        <f>IFERROR(VLOOKUP(ROWS($BN$1:BN42),$BL$2:$BM$229,2,0),"")</f>
        <v/>
      </c>
      <c r="BP43">
        <f>IF(ISNUMBER(SEARCH('FORM C-0203'!$K$61,BQ43)),MAX($BP$1:BP42)+1,0)</f>
        <v>0</v>
      </c>
      <c r="BQ43" t="s">
        <v>416</v>
      </c>
      <c r="BR43" t="str">
        <f>IFERROR(VLOOKUP(ROWS($BR$1:BR42),$BP$2:$BQ$229,2,0),"")</f>
        <v/>
      </c>
    </row>
    <row r="44" spans="5:70" x14ac:dyDescent="0.35">
      <c r="E44">
        <f>IF(ISNUMBER(SEARCH('FORM C-0203'!$D$52,F44)),MAX($E$1:E43)+1,0)</f>
        <v>0</v>
      </c>
      <c r="F44" t="s">
        <v>422</v>
      </c>
      <c r="G44" t="str">
        <f>IFERROR(VLOOKUP(ROWS($G$2:G44),$E$2:$F$229,2,0),"")</f>
        <v/>
      </c>
      <c r="R44" s="31">
        <v>47</v>
      </c>
      <c r="S44" t="s">
        <v>183</v>
      </c>
      <c r="T44" t="s">
        <v>184</v>
      </c>
      <c r="U44" t="s">
        <v>185</v>
      </c>
      <c r="V44" t="s">
        <v>182</v>
      </c>
      <c r="W44">
        <v>100072</v>
      </c>
      <c r="X44" t="s">
        <v>182</v>
      </c>
      <c r="Y44">
        <v>100073</v>
      </c>
      <c r="Z44" t="s">
        <v>132</v>
      </c>
      <c r="AA44" t="s">
        <v>107</v>
      </c>
      <c r="AB44" t="s">
        <v>494</v>
      </c>
      <c r="AD44" t="s">
        <v>423</v>
      </c>
      <c r="AE44" t="s">
        <v>418</v>
      </c>
      <c r="AF44" t="s">
        <v>419</v>
      </c>
      <c r="AG44" t="s">
        <v>220</v>
      </c>
      <c r="AH44">
        <v>130336</v>
      </c>
      <c r="AI44" t="s">
        <v>141</v>
      </c>
      <c r="AJ44" t="s">
        <v>107</v>
      </c>
      <c r="AK44" t="s">
        <v>1701</v>
      </c>
      <c r="BC44" s="195">
        <v>128112</v>
      </c>
      <c r="BD44" s="196" t="s">
        <v>424</v>
      </c>
      <c r="BE44" s="195">
        <v>128105</v>
      </c>
      <c r="BF44" s="196" t="s">
        <v>201</v>
      </c>
      <c r="BH44">
        <f>IF(ISNUMBER(SEARCH('FORM C-0203'!$K$51,BI44)),MAX(BH$1:$BH43)+1,0)</f>
        <v>0</v>
      </c>
      <c r="BI44" t="s">
        <v>422</v>
      </c>
      <c r="BJ44" t="str">
        <f>IFERROR(VLOOKUP(ROWS($BJ$2:BJ44),$BH$2:$BI$229,2,0),"")</f>
        <v/>
      </c>
      <c r="BL44">
        <f>IF(ISNUMBER(SEARCH('FORM C-0203'!$D$61,BM44)),MAX(BL$1:BL43)+1,0)</f>
        <v>0</v>
      </c>
      <c r="BM44" t="s">
        <v>422</v>
      </c>
      <c r="BN44" t="str">
        <f>IFERROR(VLOOKUP(ROWS($BN$1:BN43),$BL$2:$BM$229,2,0),"")</f>
        <v/>
      </c>
      <c r="BP44">
        <f>IF(ISNUMBER(SEARCH('FORM C-0203'!$K$61,BQ44)),MAX($BP$1:BP43)+1,0)</f>
        <v>0</v>
      </c>
      <c r="BQ44" t="s">
        <v>422</v>
      </c>
      <c r="BR44" t="str">
        <f>IFERROR(VLOOKUP(ROWS($BR$1:BR43),$BP$2:$BQ$229,2,0),"")</f>
        <v/>
      </c>
    </row>
    <row r="45" spans="5:70" x14ac:dyDescent="0.35">
      <c r="E45">
        <f>IF(ISNUMBER(SEARCH('FORM C-0203'!$D$52,F45)),MAX($E$1:E44)+1,0)</f>
        <v>0</v>
      </c>
      <c r="F45" t="s">
        <v>425</v>
      </c>
      <c r="G45" t="str">
        <f>IFERROR(VLOOKUP(ROWS($G$2:G45),$E$2:$F$229,2,0),"")</f>
        <v/>
      </c>
      <c r="R45" s="31">
        <v>48</v>
      </c>
      <c r="S45" t="s">
        <v>183</v>
      </c>
      <c r="T45" t="s">
        <v>184</v>
      </c>
      <c r="U45" t="s">
        <v>185</v>
      </c>
      <c r="V45" t="s">
        <v>182</v>
      </c>
      <c r="W45">
        <v>100072</v>
      </c>
      <c r="X45" t="s">
        <v>182</v>
      </c>
      <c r="Y45">
        <v>100073</v>
      </c>
      <c r="Z45" t="s">
        <v>132</v>
      </c>
      <c r="AA45" t="s">
        <v>107</v>
      </c>
      <c r="AB45" t="s">
        <v>494</v>
      </c>
      <c r="AD45" t="s">
        <v>426</v>
      </c>
      <c r="AE45" t="s">
        <v>418</v>
      </c>
      <c r="AF45" t="s">
        <v>419</v>
      </c>
      <c r="AG45" t="s">
        <v>268</v>
      </c>
      <c r="AH45">
        <v>130338</v>
      </c>
      <c r="AI45" t="s">
        <v>141</v>
      </c>
      <c r="AJ45" t="s">
        <v>107</v>
      </c>
      <c r="AK45" t="s">
        <v>1701</v>
      </c>
      <c r="BC45" s="195">
        <v>100249</v>
      </c>
      <c r="BD45" s="196" t="s">
        <v>427</v>
      </c>
      <c r="BE45" s="195">
        <v>100666</v>
      </c>
      <c r="BF45" s="196" t="s">
        <v>106</v>
      </c>
      <c r="BH45">
        <f>IF(ISNUMBER(SEARCH('FORM C-0203'!$K$51,BI45)),MAX(BH$1:$BH44)+1,0)</f>
        <v>0</v>
      </c>
      <c r="BI45" t="s">
        <v>425</v>
      </c>
      <c r="BJ45" t="str">
        <f>IFERROR(VLOOKUP(ROWS($BJ$2:BJ45),$BH$2:$BI$229,2,0),"")</f>
        <v/>
      </c>
      <c r="BL45">
        <f>IF(ISNUMBER(SEARCH('FORM C-0203'!$D$61,BM45)),MAX(BL$1:BL44)+1,0)</f>
        <v>0</v>
      </c>
      <c r="BM45" t="s">
        <v>425</v>
      </c>
      <c r="BN45" t="str">
        <f>IFERROR(VLOOKUP(ROWS($BN$1:BN44),$BL$2:$BM$229,2,0),"")</f>
        <v/>
      </c>
      <c r="BP45">
        <f>IF(ISNUMBER(SEARCH('FORM C-0203'!$K$61,BQ45)),MAX($BP$1:BP44)+1,0)</f>
        <v>0</v>
      </c>
      <c r="BQ45" t="s">
        <v>425</v>
      </c>
      <c r="BR45" t="str">
        <f>IFERROR(VLOOKUP(ROWS($BR$1:BR44),$BP$2:$BQ$229,2,0),"")</f>
        <v/>
      </c>
    </row>
    <row r="46" spans="5:70" x14ac:dyDescent="0.35">
      <c r="E46">
        <f>IF(ISNUMBER(SEARCH('FORM C-0203'!$D$52,F46)),MAX($E$1:E45)+1,0)</f>
        <v>0</v>
      </c>
      <c r="F46" t="s">
        <v>428</v>
      </c>
      <c r="G46" t="str">
        <f>IFERROR(VLOOKUP(ROWS($G$2:G46),$E$2:$F$229,2,0),"")</f>
        <v/>
      </c>
      <c r="R46" s="31">
        <v>49</v>
      </c>
      <c r="S46" t="s">
        <v>183</v>
      </c>
      <c r="T46" t="s">
        <v>184</v>
      </c>
      <c r="U46" t="s">
        <v>185</v>
      </c>
      <c r="V46" t="s">
        <v>182</v>
      </c>
      <c r="W46">
        <v>100072</v>
      </c>
      <c r="X46" t="s">
        <v>182</v>
      </c>
      <c r="Y46">
        <v>100073</v>
      </c>
      <c r="Z46" t="s">
        <v>132</v>
      </c>
      <c r="AA46" t="s">
        <v>107</v>
      </c>
      <c r="AB46" t="s">
        <v>494</v>
      </c>
      <c r="AD46" t="s">
        <v>429</v>
      </c>
      <c r="AE46" t="s">
        <v>430</v>
      </c>
      <c r="AF46" t="s">
        <v>431</v>
      </c>
      <c r="AG46" t="s">
        <v>268</v>
      </c>
      <c r="AH46">
        <v>130338</v>
      </c>
      <c r="AI46" t="s">
        <v>141</v>
      </c>
      <c r="AJ46" t="s">
        <v>107</v>
      </c>
      <c r="AK46" t="s">
        <v>1701</v>
      </c>
      <c r="BC46" s="195">
        <v>100250</v>
      </c>
      <c r="BD46" s="196" t="s">
        <v>432</v>
      </c>
      <c r="BE46" s="195">
        <v>100666</v>
      </c>
      <c r="BF46" s="196" t="s">
        <v>106</v>
      </c>
      <c r="BH46">
        <f>IF(ISNUMBER(SEARCH('FORM C-0203'!$K$51,BI46)),MAX(BH$1:$BH45)+1,0)</f>
        <v>0</v>
      </c>
      <c r="BI46" t="s">
        <v>428</v>
      </c>
      <c r="BJ46" t="str">
        <f>IFERROR(VLOOKUP(ROWS($BJ$2:BJ46),$BH$2:$BI$229,2,0),"")</f>
        <v/>
      </c>
      <c r="BL46">
        <f>IF(ISNUMBER(SEARCH('FORM C-0203'!$D$61,BM46)),MAX(BL$1:BL45)+1,0)</f>
        <v>0</v>
      </c>
      <c r="BM46" t="s">
        <v>428</v>
      </c>
      <c r="BN46" t="str">
        <f>IFERROR(VLOOKUP(ROWS($BN$1:BN45),$BL$2:$BM$229,2,0),"")</f>
        <v/>
      </c>
      <c r="BP46">
        <f>IF(ISNUMBER(SEARCH('FORM C-0203'!$K$61,BQ46)),MAX($BP$1:BP45)+1,0)</f>
        <v>0</v>
      </c>
      <c r="BQ46" t="s">
        <v>428</v>
      </c>
      <c r="BR46" t="str">
        <f>IFERROR(VLOOKUP(ROWS($BR$1:BR45),$BP$2:$BQ$229,2,0),"")</f>
        <v/>
      </c>
    </row>
    <row r="47" spans="5:70" x14ac:dyDescent="0.35">
      <c r="E47">
        <f>IF(ISNUMBER(SEARCH('FORM C-0203'!$D$52,F47)),MAX($E$1:E46)+1,0)</f>
        <v>0</v>
      </c>
      <c r="F47" t="s">
        <v>433</v>
      </c>
      <c r="G47" t="str">
        <f>IFERROR(VLOOKUP(ROWS($G$2:G47),$E$2:$F$229,2,0),"")</f>
        <v/>
      </c>
      <c r="R47" s="31">
        <v>50</v>
      </c>
      <c r="S47" t="s">
        <v>194</v>
      </c>
      <c r="T47" t="s">
        <v>195</v>
      </c>
      <c r="U47" t="s">
        <v>196</v>
      </c>
      <c r="V47" t="s">
        <v>182</v>
      </c>
      <c r="W47">
        <v>100072</v>
      </c>
      <c r="X47" t="s">
        <v>182</v>
      </c>
      <c r="Y47">
        <v>100073</v>
      </c>
      <c r="Z47" t="s">
        <v>132</v>
      </c>
      <c r="AA47" t="s">
        <v>107</v>
      </c>
      <c r="AB47" t="s">
        <v>494</v>
      </c>
      <c r="AD47" t="s">
        <v>434</v>
      </c>
      <c r="AE47" t="s">
        <v>435</v>
      </c>
      <c r="AF47" t="s">
        <v>436</v>
      </c>
      <c r="AG47" t="s">
        <v>268</v>
      </c>
      <c r="AH47">
        <v>130338</v>
      </c>
      <c r="AI47" t="s">
        <v>141</v>
      </c>
      <c r="AJ47" t="s">
        <v>107</v>
      </c>
      <c r="AK47" t="s">
        <v>1701</v>
      </c>
      <c r="BC47" s="195">
        <v>100229</v>
      </c>
      <c r="BD47" s="196" t="s">
        <v>437</v>
      </c>
      <c r="BE47" s="195">
        <v>100661</v>
      </c>
      <c r="BF47" s="196" t="s">
        <v>438</v>
      </c>
      <c r="BH47">
        <f>IF(ISNUMBER(SEARCH('FORM C-0203'!$K$51,BI47)),MAX(BH$1:$BH46)+1,0)</f>
        <v>0</v>
      </c>
      <c r="BI47" t="s">
        <v>433</v>
      </c>
      <c r="BJ47" t="str">
        <f>IFERROR(VLOOKUP(ROWS($BJ$2:BJ47),$BH$2:$BI$229,2,0),"")</f>
        <v/>
      </c>
      <c r="BL47">
        <f>IF(ISNUMBER(SEARCH('FORM C-0203'!$D$61,BM47)),MAX(BL$1:BL46)+1,0)</f>
        <v>0</v>
      </c>
      <c r="BM47" t="s">
        <v>433</v>
      </c>
      <c r="BN47" t="str">
        <f>IFERROR(VLOOKUP(ROWS($BN$1:BN46),$BL$2:$BM$229,2,0),"")</f>
        <v/>
      </c>
      <c r="BP47">
        <f>IF(ISNUMBER(SEARCH('FORM C-0203'!$K$61,BQ47)),MAX($BP$1:BP46)+1,0)</f>
        <v>0</v>
      </c>
      <c r="BQ47" t="s">
        <v>433</v>
      </c>
      <c r="BR47" t="str">
        <f>IFERROR(VLOOKUP(ROWS($BR$1:BR46),$BP$2:$BQ$229,2,0),"")</f>
        <v/>
      </c>
    </row>
    <row r="48" spans="5:70" x14ac:dyDescent="0.35">
      <c r="E48">
        <f>IF(ISNUMBER(SEARCH('FORM C-0203'!$D$52,F48)),MAX($E$1:E47)+1,0)</f>
        <v>0</v>
      </c>
      <c r="F48" t="s">
        <v>439</v>
      </c>
      <c r="G48" t="str">
        <f>IFERROR(VLOOKUP(ROWS($G$2:G48),$E$2:$F$229,2,0),"")</f>
        <v/>
      </c>
      <c r="R48" s="31">
        <v>51</v>
      </c>
      <c r="S48" t="s">
        <v>194</v>
      </c>
      <c r="T48" t="s">
        <v>195</v>
      </c>
      <c r="U48" t="s">
        <v>196</v>
      </c>
      <c r="V48" t="s">
        <v>182</v>
      </c>
      <c r="W48">
        <v>100072</v>
      </c>
      <c r="X48" t="s">
        <v>182</v>
      </c>
      <c r="Y48">
        <v>100073</v>
      </c>
      <c r="Z48" t="s">
        <v>132</v>
      </c>
      <c r="AA48" t="s">
        <v>107</v>
      </c>
      <c r="AB48" t="s">
        <v>494</v>
      </c>
      <c r="AD48" t="s">
        <v>440</v>
      </c>
      <c r="AE48" t="s">
        <v>435</v>
      </c>
      <c r="AF48" t="s">
        <v>436</v>
      </c>
      <c r="AG48" t="s">
        <v>441</v>
      </c>
      <c r="AH48" t="s">
        <v>442</v>
      </c>
      <c r="AI48" t="s">
        <v>443</v>
      </c>
      <c r="AJ48" t="s">
        <v>107</v>
      </c>
      <c r="AK48" t="s">
        <v>1701</v>
      </c>
      <c r="BC48" s="195">
        <v>100230</v>
      </c>
      <c r="BD48" s="196" t="s">
        <v>444</v>
      </c>
      <c r="BE48" s="195">
        <v>100661</v>
      </c>
      <c r="BF48" s="196" t="s">
        <v>438</v>
      </c>
      <c r="BH48">
        <f>IF(ISNUMBER(SEARCH('FORM C-0203'!$K$51,BI48)),MAX(BH$1:$BH47)+1,0)</f>
        <v>0</v>
      </c>
      <c r="BI48" t="s">
        <v>439</v>
      </c>
      <c r="BJ48" t="str">
        <f>IFERROR(VLOOKUP(ROWS($BJ$2:BJ48),$BH$2:$BI$229,2,0),"")</f>
        <v/>
      </c>
      <c r="BL48">
        <f>IF(ISNUMBER(SEARCH('FORM C-0203'!$D$61,BM48)),MAX(BL$1:BL47)+1,0)</f>
        <v>0</v>
      </c>
      <c r="BM48" t="s">
        <v>439</v>
      </c>
      <c r="BN48" t="str">
        <f>IFERROR(VLOOKUP(ROWS($BN$1:BN47),$BL$2:$BM$229,2,0),"")</f>
        <v/>
      </c>
      <c r="BP48">
        <f>IF(ISNUMBER(SEARCH('FORM C-0203'!$K$61,BQ48)),MAX($BP$1:BP47)+1,0)</f>
        <v>0</v>
      </c>
      <c r="BQ48" t="s">
        <v>439</v>
      </c>
      <c r="BR48" t="str">
        <f>IFERROR(VLOOKUP(ROWS($BR$1:BR47),$BP$2:$BQ$229,2,0),"")</f>
        <v/>
      </c>
    </row>
    <row r="49" spans="5:70" x14ac:dyDescent="0.35">
      <c r="E49">
        <f>IF(ISNUMBER(SEARCH('FORM C-0203'!$D$52,F49)),MAX($E$1:E48)+1,0)</f>
        <v>0</v>
      </c>
      <c r="F49" t="s">
        <v>445</v>
      </c>
      <c r="G49" t="str">
        <f>IFERROR(VLOOKUP(ROWS($G$2:G49),$E$2:$F$229,2,0),"")</f>
        <v/>
      </c>
      <c r="R49" s="31">
        <v>52</v>
      </c>
      <c r="S49" t="s">
        <v>194</v>
      </c>
      <c r="T49" t="s">
        <v>195</v>
      </c>
      <c r="U49" t="s">
        <v>196</v>
      </c>
      <c r="V49" t="s">
        <v>182</v>
      </c>
      <c r="W49">
        <v>100072</v>
      </c>
      <c r="X49" t="s">
        <v>182</v>
      </c>
      <c r="Y49">
        <v>100073</v>
      </c>
      <c r="Z49" t="s">
        <v>132</v>
      </c>
      <c r="AA49" t="s">
        <v>107</v>
      </c>
      <c r="AB49" t="s">
        <v>494</v>
      </c>
      <c r="AD49" t="s">
        <v>446</v>
      </c>
      <c r="AE49" t="s">
        <v>435</v>
      </c>
      <c r="AF49" t="s">
        <v>436</v>
      </c>
      <c r="AG49" t="s">
        <v>137</v>
      </c>
      <c r="AH49">
        <v>131622</v>
      </c>
      <c r="AI49" t="s">
        <v>325</v>
      </c>
      <c r="AJ49" t="s">
        <v>107</v>
      </c>
      <c r="AK49" t="s">
        <v>1701</v>
      </c>
      <c r="BC49" s="195">
        <v>100151</v>
      </c>
      <c r="BD49" s="196" t="s">
        <v>447</v>
      </c>
      <c r="BE49" s="195">
        <v>100652</v>
      </c>
      <c r="BF49" s="196" t="s">
        <v>240</v>
      </c>
      <c r="BH49">
        <f>IF(ISNUMBER(SEARCH('FORM C-0203'!$K$51,BI49)),MAX(BH$1:$BH48)+1,0)</f>
        <v>0</v>
      </c>
      <c r="BI49" t="s">
        <v>445</v>
      </c>
      <c r="BJ49" t="str">
        <f>IFERROR(VLOOKUP(ROWS($BJ$2:BJ49),$BH$2:$BI$229,2,0),"")</f>
        <v/>
      </c>
      <c r="BL49">
        <f>IF(ISNUMBER(SEARCH('FORM C-0203'!$D$61,BM49)),MAX(BL$1:BL48)+1,0)</f>
        <v>0</v>
      </c>
      <c r="BM49" t="s">
        <v>445</v>
      </c>
      <c r="BN49" t="str">
        <f>IFERROR(VLOOKUP(ROWS($BN$1:BN48),$BL$2:$BM$229,2,0),"")</f>
        <v/>
      </c>
      <c r="BP49">
        <f>IF(ISNUMBER(SEARCH('FORM C-0203'!$K$61,BQ49)),MAX($BP$1:BP48)+1,0)</f>
        <v>0</v>
      </c>
      <c r="BQ49" t="s">
        <v>445</v>
      </c>
      <c r="BR49" t="str">
        <f>IFERROR(VLOOKUP(ROWS($BR$1:BR48),$BP$2:$BQ$229,2,0),"")</f>
        <v/>
      </c>
    </row>
    <row r="50" spans="5:70" x14ac:dyDescent="0.35">
      <c r="E50">
        <f>IF(ISNUMBER(SEARCH('FORM C-0203'!$D$52,F50)),MAX($E$1:E49)+1,0)</f>
        <v>0</v>
      </c>
      <c r="F50" t="s">
        <v>448</v>
      </c>
      <c r="G50" t="str">
        <f>IFERROR(VLOOKUP(ROWS($G$2:G50),$E$2:$F$229,2,0),"")</f>
        <v/>
      </c>
      <c r="R50" s="31">
        <v>53</v>
      </c>
      <c r="S50" t="s">
        <v>194</v>
      </c>
      <c r="T50" t="s">
        <v>195</v>
      </c>
      <c r="U50" t="s">
        <v>196</v>
      </c>
      <c r="V50" t="s">
        <v>182</v>
      </c>
      <c r="W50">
        <v>100072</v>
      </c>
      <c r="X50" t="s">
        <v>182</v>
      </c>
      <c r="Y50">
        <v>100073</v>
      </c>
      <c r="Z50" t="s">
        <v>132</v>
      </c>
      <c r="AA50" t="s">
        <v>107</v>
      </c>
      <c r="AB50" t="s">
        <v>494</v>
      </c>
      <c r="AD50" t="s">
        <v>449</v>
      </c>
      <c r="AE50" t="s">
        <v>450</v>
      </c>
      <c r="AF50" t="s">
        <v>451</v>
      </c>
      <c r="AG50" t="s">
        <v>268</v>
      </c>
      <c r="AH50">
        <v>130338</v>
      </c>
      <c r="AI50" t="s">
        <v>141</v>
      </c>
      <c r="AJ50" t="s">
        <v>107</v>
      </c>
      <c r="AK50" t="s">
        <v>1701</v>
      </c>
      <c r="BC50" s="195">
        <v>100152</v>
      </c>
      <c r="BD50" s="196" t="s">
        <v>452</v>
      </c>
      <c r="BE50" s="195">
        <v>100652</v>
      </c>
      <c r="BF50" s="196" t="s">
        <v>240</v>
      </c>
      <c r="BH50">
        <f>IF(ISNUMBER(SEARCH('FORM C-0203'!$K$51,BI50)),MAX(BH$1:$BH49)+1,0)</f>
        <v>0</v>
      </c>
      <c r="BI50" t="s">
        <v>448</v>
      </c>
      <c r="BJ50" t="str">
        <f>IFERROR(VLOOKUP(ROWS($BJ$2:BJ50),$BH$2:$BI$229,2,0),"")</f>
        <v/>
      </c>
      <c r="BL50">
        <f>IF(ISNUMBER(SEARCH('FORM C-0203'!$D$61,BM50)),MAX(BL$1:BL49)+1,0)</f>
        <v>0</v>
      </c>
      <c r="BM50" t="s">
        <v>448</v>
      </c>
      <c r="BN50" t="str">
        <f>IFERROR(VLOOKUP(ROWS($BN$1:BN49),$BL$2:$BM$229,2,0),"")</f>
        <v/>
      </c>
      <c r="BP50">
        <f>IF(ISNUMBER(SEARCH('FORM C-0203'!$K$61,BQ50)),MAX($BP$1:BP49)+1,0)</f>
        <v>0</v>
      </c>
      <c r="BQ50" t="s">
        <v>448</v>
      </c>
      <c r="BR50" t="str">
        <f>IFERROR(VLOOKUP(ROWS($BR$1:BR49),$BP$2:$BQ$229,2,0),"")</f>
        <v/>
      </c>
    </row>
    <row r="51" spans="5:70" x14ac:dyDescent="0.35">
      <c r="E51">
        <f>IF(ISNUMBER(SEARCH('FORM C-0203'!$D$52,F51)),MAX($E$1:E50)+1,0)</f>
        <v>0</v>
      </c>
      <c r="F51" t="s">
        <v>453</v>
      </c>
      <c r="G51" t="str">
        <f>IFERROR(VLOOKUP(ROWS($G$2:G51),$E$2:$F$229,2,0),"")</f>
        <v/>
      </c>
      <c r="R51" s="31">
        <v>54</v>
      </c>
      <c r="S51" t="s">
        <v>194</v>
      </c>
      <c r="T51" t="s">
        <v>195</v>
      </c>
      <c r="U51" t="s">
        <v>196</v>
      </c>
      <c r="V51" t="s">
        <v>182</v>
      </c>
      <c r="W51">
        <v>100072</v>
      </c>
      <c r="X51" t="s">
        <v>182</v>
      </c>
      <c r="Y51">
        <v>100073</v>
      </c>
      <c r="Z51" t="s">
        <v>132</v>
      </c>
      <c r="AA51" t="s">
        <v>107</v>
      </c>
      <c r="AB51" t="s">
        <v>494</v>
      </c>
      <c r="AD51" t="s">
        <v>454</v>
      </c>
      <c r="AE51" t="s">
        <v>450</v>
      </c>
      <c r="AF51" t="s">
        <v>451</v>
      </c>
      <c r="AG51" t="s">
        <v>441</v>
      </c>
      <c r="AH51" t="s">
        <v>442</v>
      </c>
      <c r="AI51" t="s">
        <v>443</v>
      </c>
      <c r="AJ51" t="s">
        <v>107</v>
      </c>
      <c r="AK51" t="s">
        <v>1701</v>
      </c>
      <c r="BC51" s="195">
        <v>100079</v>
      </c>
      <c r="BD51" s="196" t="s">
        <v>455</v>
      </c>
      <c r="BE51" s="195">
        <v>122400</v>
      </c>
      <c r="BF51" s="196" t="s">
        <v>132</v>
      </c>
      <c r="BH51">
        <f>IF(ISNUMBER(SEARCH('FORM C-0203'!$K$51,BI51)),MAX(BH$1:$BH50)+1,0)</f>
        <v>0</v>
      </c>
      <c r="BI51" t="s">
        <v>453</v>
      </c>
      <c r="BJ51" t="str">
        <f>IFERROR(VLOOKUP(ROWS($BJ$2:BJ51),$BH$2:$BI$229,2,0),"")</f>
        <v/>
      </c>
      <c r="BL51">
        <f>IF(ISNUMBER(SEARCH('FORM C-0203'!$D$61,BM51)),MAX(BL$1:BL50)+1,0)</f>
        <v>0</v>
      </c>
      <c r="BM51" t="s">
        <v>453</v>
      </c>
      <c r="BN51" t="str">
        <f>IFERROR(VLOOKUP(ROWS($BN$1:BN50),$BL$2:$BM$229,2,0),"")</f>
        <v/>
      </c>
      <c r="BP51">
        <f>IF(ISNUMBER(SEARCH('FORM C-0203'!$K$61,BQ51)),MAX($BP$1:BP50)+1,0)</f>
        <v>0</v>
      </c>
      <c r="BQ51" t="s">
        <v>453</v>
      </c>
      <c r="BR51" t="str">
        <f>IFERROR(VLOOKUP(ROWS($BR$1:BR50),$BP$2:$BQ$229,2,0),"")</f>
        <v/>
      </c>
    </row>
    <row r="52" spans="5:70" x14ac:dyDescent="0.35">
      <c r="E52">
        <f>IF(ISNUMBER(SEARCH('FORM C-0203'!$D$52,F52)),MAX($E$1:E51)+1,0)</f>
        <v>0</v>
      </c>
      <c r="F52" t="s">
        <v>456</v>
      </c>
      <c r="G52" t="str">
        <f>IFERROR(VLOOKUP(ROWS($G$2:G52),$E$2:$F$229,2,0),"")</f>
        <v/>
      </c>
      <c r="R52" s="31">
        <v>55</v>
      </c>
      <c r="S52" t="s">
        <v>194</v>
      </c>
      <c r="T52" t="s">
        <v>195</v>
      </c>
      <c r="U52" t="s">
        <v>196</v>
      </c>
      <c r="V52" t="s">
        <v>182</v>
      </c>
      <c r="W52">
        <v>100072</v>
      </c>
      <c r="X52" t="s">
        <v>182</v>
      </c>
      <c r="Y52">
        <v>100073</v>
      </c>
      <c r="Z52" t="s">
        <v>132</v>
      </c>
      <c r="AA52" t="s">
        <v>107</v>
      </c>
      <c r="AB52" t="s">
        <v>494</v>
      </c>
      <c r="AD52" t="s">
        <v>457</v>
      </c>
      <c r="AE52" t="s">
        <v>450</v>
      </c>
      <c r="AF52" t="s">
        <v>451</v>
      </c>
      <c r="AG52" t="s">
        <v>137</v>
      </c>
      <c r="AH52">
        <v>131622</v>
      </c>
      <c r="AI52" t="s">
        <v>325</v>
      </c>
      <c r="AJ52" t="s">
        <v>107</v>
      </c>
      <c r="AK52" t="s">
        <v>1701</v>
      </c>
      <c r="BC52" s="195">
        <v>130331</v>
      </c>
      <c r="BD52" s="196" t="s">
        <v>458</v>
      </c>
      <c r="BE52" s="195">
        <v>134488</v>
      </c>
      <c r="BF52" s="196" t="s">
        <v>141</v>
      </c>
      <c r="BH52">
        <f>IF(ISNUMBER(SEARCH('FORM C-0203'!$K$51,BI52)),MAX(BH$1:$BH51)+1,0)</f>
        <v>0</v>
      </c>
      <c r="BI52" t="s">
        <v>456</v>
      </c>
      <c r="BJ52" t="str">
        <f>IFERROR(VLOOKUP(ROWS($BJ$2:BJ52),$BH$2:$BI$229,2,0),"")</f>
        <v/>
      </c>
      <c r="BL52">
        <f>IF(ISNUMBER(SEARCH('FORM C-0203'!$D$61,BM52)),MAX(BL$1:BL51)+1,0)</f>
        <v>0</v>
      </c>
      <c r="BM52" t="s">
        <v>456</v>
      </c>
      <c r="BN52" t="str">
        <f>IFERROR(VLOOKUP(ROWS($BN$1:BN51),$BL$2:$BM$229,2,0),"")</f>
        <v/>
      </c>
      <c r="BP52">
        <f>IF(ISNUMBER(SEARCH('FORM C-0203'!$K$61,BQ52)),MAX($BP$1:BP51)+1,0)</f>
        <v>0</v>
      </c>
      <c r="BQ52" t="s">
        <v>456</v>
      </c>
      <c r="BR52" t="str">
        <f>IFERROR(VLOOKUP(ROWS($BR$1:BR51),$BP$2:$BQ$229,2,0),"")</f>
        <v/>
      </c>
    </row>
    <row r="53" spans="5:70" x14ac:dyDescent="0.35">
      <c r="E53">
        <f>IF(ISNUMBER(SEARCH('FORM C-0203'!$D$52,F53)),MAX($E$1:E52)+1,0)</f>
        <v>0</v>
      </c>
      <c r="F53" t="s">
        <v>459</v>
      </c>
      <c r="G53" t="str">
        <f>IFERROR(VLOOKUP(ROWS($G$2:G53),$E$2:$F$229,2,0),"")</f>
        <v/>
      </c>
      <c r="R53" s="31">
        <v>56</v>
      </c>
      <c r="S53" t="s">
        <v>194</v>
      </c>
      <c r="T53" t="s">
        <v>195</v>
      </c>
      <c r="U53" t="s">
        <v>196</v>
      </c>
      <c r="V53" t="s">
        <v>182</v>
      </c>
      <c r="W53">
        <v>100072</v>
      </c>
      <c r="X53" t="s">
        <v>182</v>
      </c>
      <c r="Y53">
        <v>100073</v>
      </c>
      <c r="Z53" t="s">
        <v>132</v>
      </c>
      <c r="AA53" t="s">
        <v>107</v>
      </c>
      <c r="AB53" t="s">
        <v>494</v>
      </c>
      <c r="AD53" t="s">
        <v>460</v>
      </c>
      <c r="AE53" t="s">
        <v>461</v>
      </c>
      <c r="AF53" t="s">
        <v>462</v>
      </c>
      <c r="AG53" t="s">
        <v>463</v>
      </c>
      <c r="AH53" t="s">
        <v>464</v>
      </c>
      <c r="AI53" t="s">
        <v>325</v>
      </c>
      <c r="AJ53" t="s">
        <v>107</v>
      </c>
      <c r="AK53" t="s">
        <v>1701</v>
      </c>
      <c r="BC53" s="195">
        <v>100094</v>
      </c>
      <c r="BD53" s="196" t="s">
        <v>465</v>
      </c>
      <c r="BE53" s="195">
        <v>100638</v>
      </c>
      <c r="BF53" s="196" t="s">
        <v>466</v>
      </c>
      <c r="BH53">
        <f>IF(ISNUMBER(SEARCH('FORM C-0203'!$K$51,BI53)),MAX(BH$1:$BH52)+1,0)</f>
        <v>0</v>
      </c>
      <c r="BI53" t="s">
        <v>459</v>
      </c>
      <c r="BJ53" t="str">
        <f>IFERROR(VLOOKUP(ROWS($BJ$2:BJ53),$BH$2:$BI$229,2,0),"")</f>
        <v/>
      </c>
      <c r="BL53">
        <f>IF(ISNUMBER(SEARCH('FORM C-0203'!$D$61,BM53)),MAX(BL$1:BL52)+1,0)</f>
        <v>0</v>
      </c>
      <c r="BM53" t="s">
        <v>459</v>
      </c>
      <c r="BN53" t="str">
        <f>IFERROR(VLOOKUP(ROWS($BN$1:BN52),$BL$2:$BM$229,2,0),"")</f>
        <v/>
      </c>
      <c r="BP53">
        <f>IF(ISNUMBER(SEARCH('FORM C-0203'!$K$61,BQ53)),MAX($BP$1:BP52)+1,0)</f>
        <v>0</v>
      </c>
      <c r="BQ53" t="s">
        <v>459</v>
      </c>
      <c r="BR53" t="str">
        <f>IFERROR(VLOOKUP(ROWS($BR$1:BR52),$BP$2:$BQ$229,2,0),"")</f>
        <v/>
      </c>
    </row>
    <row r="54" spans="5:70" x14ac:dyDescent="0.35">
      <c r="E54">
        <f>IF(ISNUMBER(SEARCH('FORM C-0203'!$D$52,F54)),MAX($E$1:E53)+1,0)</f>
        <v>0</v>
      </c>
      <c r="F54" t="s">
        <v>467</v>
      </c>
      <c r="G54" t="str">
        <f>IFERROR(VLOOKUP(ROWS($G$2:G54),$E$2:$F$229,2,0),"")</f>
        <v/>
      </c>
      <c r="R54" s="31">
        <v>57</v>
      </c>
      <c r="S54" t="s">
        <v>194</v>
      </c>
      <c r="T54" t="s">
        <v>195</v>
      </c>
      <c r="U54" t="s">
        <v>196</v>
      </c>
      <c r="V54" t="s">
        <v>182</v>
      </c>
      <c r="W54">
        <v>100072</v>
      </c>
      <c r="X54" t="s">
        <v>182</v>
      </c>
      <c r="Y54">
        <v>100073</v>
      </c>
      <c r="Z54" t="s">
        <v>132</v>
      </c>
      <c r="AA54" t="s">
        <v>107</v>
      </c>
      <c r="AB54" t="s">
        <v>494</v>
      </c>
      <c r="AD54" t="s">
        <v>468</v>
      </c>
      <c r="AE54" t="s">
        <v>461</v>
      </c>
      <c r="AF54" t="s">
        <v>462</v>
      </c>
      <c r="AG54" t="s">
        <v>137</v>
      </c>
      <c r="AH54">
        <v>131622</v>
      </c>
      <c r="AI54" t="s">
        <v>325</v>
      </c>
      <c r="AJ54" t="s">
        <v>107</v>
      </c>
      <c r="AK54" t="s">
        <v>1701</v>
      </c>
      <c r="BC54" s="195">
        <v>100077</v>
      </c>
      <c r="BD54" s="196" t="s">
        <v>469</v>
      </c>
      <c r="BE54" s="195">
        <v>122400</v>
      </c>
      <c r="BF54" s="196" t="s">
        <v>132</v>
      </c>
      <c r="BH54">
        <f>IF(ISNUMBER(SEARCH('FORM C-0203'!$K$51,BI54)),MAX(BH$1:$BH53)+1,0)</f>
        <v>0</v>
      </c>
      <c r="BI54" t="s">
        <v>467</v>
      </c>
      <c r="BJ54" t="str">
        <f>IFERROR(VLOOKUP(ROWS($BJ$2:BJ54),$BH$2:$BI$229,2,0),"")</f>
        <v/>
      </c>
      <c r="BL54">
        <f>IF(ISNUMBER(SEARCH('FORM C-0203'!$D$61,BM54)),MAX(BL$1:BL53)+1,0)</f>
        <v>0</v>
      </c>
      <c r="BM54" t="s">
        <v>467</v>
      </c>
      <c r="BN54" t="str">
        <f>IFERROR(VLOOKUP(ROWS($BN$1:BN53),$BL$2:$BM$229,2,0),"")</f>
        <v/>
      </c>
      <c r="BP54">
        <f>IF(ISNUMBER(SEARCH('FORM C-0203'!$K$61,BQ54)),MAX($BP$1:BP53)+1,0)</f>
        <v>0</v>
      </c>
      <c r="BQ54" t="s">
        <v>467</v>
      </c>
      <c r="BR54" t="str">
        <f>IFERROR(VLOOKUP(ROWS($BR$1:BR53),$BP$2:$BQ$229,2,0),"")</f>
        <v/>
      </c>
    </row>
    <row r="55" spans="5:70" x14ac:dyDescent="0.35">
      <c r="E55">
        <f>IF(ISNUMBER(SEARCH('FORM C-0203'!$D$52,F55)),MAX($E$1:E54)+1,0)</f>
        <v>0</v>
      </c>
      <c r="F55" t="s">
        <v>470</v>
      </c>
      <c r="G55" t="str">
        <f>IFERROR(VLOOKUP(ROWS($G$2:G55),$E$2:$F$229,2,0),"")</f>
        <v/>
      </c>
      <c r="R55" s="31">
        <v>58</v>
      </c>
      <c r="S55" t="s">
        <v>194</v>
      </c>
      <c r="T55" t="s">
        <v>195</v>
      </c>
      <c r="U55" t="s">
        <v>196</v>
      </c>
      <c r="V55" t="s">
        <v>182</v>
      </c>
      <c r="W55">
        <v>100072</v>
      </c>
      <c r="X55" t="s">
        <v>182</v>
      </c>
      <c r="Y55">
        <v>100073</v>
      </c>
      <c r="Z55" t="s">
        <v>132</v>
      </c>
      <c r="AA55" t="s">
        <v>107</v>
      </c>
      <c r="AB55" t="s">
        <v>494</v>
      </c>
      <c r="AD55" t="s">
        <v>471</v>
      </c>
      <c r="AE55" t="s">
        <v>461</v>
      </c>
      <c r="AF55" t="s">
        <v>462</v>
      </c>
      <c r="AG55" t="s">
        <v>285</v>
      </c>
      <c r="AH55">
        <v>131565</v>
      </c>
      <c r="AI55" t="s">
        <v>325</v>
      </c>
      <c r="AJ55" t="s">
        <v>107</v>
      </c>
      <c r="AK55" t="s">
        <v>1701</v>
      </c>
      <c r="BC55" s="195">
        <v>100200</v>
      </c>
      <c r="BD55" s="196" t="s">
        <v>1705</v>
      </c>
      <c r="BE55" s="195">
        <v>100658</v>
      </c>
      <c r="BF55" s="196" t="s">
        <v>469</v>
      </c>
      <c r="BH55">
        <f>IF(ISNUMBER(SEARCH('FORM C-0203'!$K$51,BI55)),MAX(BH$1:$BH54)+1,0)</f>
        <v>0</v>
      </c>
      <c r="BI55" t="s">
        <v>470</v>
      </c>
      <c r="BJ55" t="str">
        <f>IFERROR(VLOOKUP(ROWS($BJ$2:BJ55),$BH$2:$BI$229,2,0),"")</f>
        <v/>
      </c>
      <c r="BL55">
        <f>IF(ISNUMBER(SEARCH('FORM C-0203'!$D$61,BM55)),MAX(BL$1:BL54)+1,0)</f>
        <v>0</v>
      </c>
      <c r="BM55" t="s">
        <v>470</v>
      </c>
      <c r="BN55" t="str">
        <f>IFERROR(VLOOKUP(ROWS($BN$1:BN54),$BL$2:$BM$229,2,0),"")</f>
        <v/>
      </c>
      <c r="BP55">
        <f>IF(ISNUMBER(SEARCH('FORM C-0203'!$K$61,BQ55)),MAX($BP$1:BP54)+1,0)</f>
        <v>0</v>
      </c>
      <c r="BQ55" t="s">
        <v>470</v>
      </c>
      <c r="BR55" t="str">
        <f>IFERROR(VLOOKUP(ROWS($BR$1:BR54),$BP$2:$BQ$229,2,0),"")</f>
        <v/>
      </c>
    </row>
    <row r="56" spans="5:70" x14ac:dyDescent="0.35">
      <c r="E56">
        <f>IF(ISNUMBER(SEARCH('FORM C-0203'!$D$52,F56)),MAX($E$1:E55)+1,0)</f>
        <v>0</v>
      </c>
      <c r="F56" t="s">
        <v>473</v>
      </c>
      <c r="G56" t="str">
        <f>IFERROR(VLOOKUP(ROWS($G$2:G56),$E$2:$F$229,2,0),"")</f>
        <v/>
      </c>
      <c r="R56" s="31">
        <v>59</v>
      </c>
      <c r="S56" t="s">
        <v>194</v>
      </c>
      <c r="T56" t="s">
        <v>195</v>
      </c>
      <c r="U56" t="s">
        <v>196</v>
      </c>
      <c r="V56" t="s">
        <v>182</v>
      </c>
      <c r="W56">
        <v>100072</v>
      </c>
      <c r="X56" t="s">
        <v>182</v>
      </c>
      <c r="Y56">
        <v>100073</v>
      </c>
      <c r="Z56" t="s">
        <v>132</v>
      </c>
      <c r="AA56" t="s">
        <v>107</v>
      </c>
      <c r="AB56" t="s">
        <v>494</v>
      </c>
      <c r="AD56" t="s">
        <v>474</v>
      </c>
      <c r="AE56" t="s">
        <v>475</v>
      </c>
      <c r="AF56" t="s">
        <v>476</v>
      </c>
      <c r="AG56" t="s">
        <v>220</v>
      </c>
      <c r="AH56">
        <v>130336</v>
      </c>
      <c r="AI56" t="s">
        <v>141</v>
      </c>
      <c r="AJ56" t="s">
        <v>107</v>
      </c>
      <c r="AK56" t="s">
        <v>1701</v>
      </c>
      <c r="BC56" s="195">
        <v>100060</v>
      </c>
      <c r="BD56" s="196" t="s">
        <v>472</v>
      </c>
      <c r="BE56" s="195">
        <v>132765</v>
      </c>
      <c r="BF56" s="196" t="s">
        <v>363</v>
      </c>
      <c r="BH56">
        <f>IF(ISNUMBER(SEARCH('FORM C-0203'!$K$51,BI56)),MAX(BH$1:$BH55)+1,0)</f>
        <v>0</v>
      </c>
      <c r="BI56" t="s">
        <v>473</v>
      </c>
      <c r="BJ56" t="str">
        <f>IFERROR(VLOOKUP(ROWS($BJ$2:BJ56),$BH$2:$BI$229,2,0),"")</f>
        <v/>
      </c>
      <c r="BL56">
        <f>IF(ISNUMBER(SEARCH('FORM C-0203'!$D$61,BM56)),MAX(BL$1:BL55)+1,0)</f>
        <v>0</v>
      </c>
      <c r="BM56" t="s">
        <v>473</v>
      </c>
      <c r="BN56" t="str">
        <f>IFERROR(VLOOKUP(ROWS($BN$1:BN55),$BL$2:$BM$229,2,0),"")</f>
        <v/>
      </c>
      <c r="BP56">
        <f>IF(ISNUMBER(SEARCH('FORM C-0203'!$K$61,BQ56)),MAX($BP$1:BP55)+1,0)</f>
        <v>0</v>
      </c>
      <c r="BQ56" t="s">
        <v>473</v>
      </c>
      <c r="BR56" t="str">
        <f>IFERROR(VLOOKUP(ROWS($BR$1:BR55),$BP$2:$BQ$229,2,0),"")</f>
        <v/>
      </c>
    </row>
    <row r="57" spans="5:70" x14ac:dyDescent="0.35">
      <c r="E57">
        <f>IF(ISNUMBER(SEARCH('FORM C-0203'!$D$52,F57)),MAX($E$1:E56)+1,0)</f>
        <v>0</v>
      </c>
      <c r="F57" t="s">
        <v>479</v>
      </c>
      <c r="G57" t="str">
        <f>IFERROR(VLOOKUP(ROWS($G$2:G57),$E$2:$F$229,2,0),"")</f>
        <v/>
      </c>
      <c r="R57" s="31">
        <v>60</v>
      </c>
      <c r="S57" t="s">
        <v>205</v>
      </c>
      <c r="T57" t="s">
        <v>206</v>
      </c>
      <c r="U57" t="s">
        <v>207</v>
      </c>
      <c r="V57" t="s">
        <v>182</v>
      </c>
      <c r="W57">
        <v>100072</v>
      </c>
      <c r="X57" t="s">
        <v>182</v>
      </c>
      <c r="Y57">
        <v>100073</v>
      </c>
      <c r="Z57" t="s">
        <v>132</v>
      </c>
      <c r="AA57" t="s">
        <v>107</v>
      </c>
      <c r="AB57" t="s">
        <v>494</v>
      </c>
      <c r="AD57" t="s">
        <v>480</v>
      </c>
      <c r="AE57" t="s">
        <v>475</v>
      </c>
      <c r="AF57" t="s">
        <v>476</v>
      </c>
      <c r="AG57" t="s">
        <v>187</v>
      </c>
      <c r="AH57">
        <v>130335</v>
      </c>
      <c r="AI57" t="s">
        <v>141</v>
      </c>
      <c r="AJ57" t="s">
        <v>107</v>
      </c>
      <c r="AK57" t="s">
        <v>1701</v>
      </c>
      <c r="BC57" s="195">
        <v>134056</v>
      </c>
      <c r="BD57" s="196" t="s">
        <v>477</v>
      </c>
      <c r="BE57" s="195">
        <v>132767</v>
      </c>
      <c r="BF57" s="196" t="s">
        <v>478</v>
      </c>
      <c r="BH57">
        <f>IF(ISNUMBER(SEARCH('FORM C-0203'!$K$51,BI57)),MAX(BH$1:$BH56)+1,0)</f>
        <v>0</v>
      </c>
      <c r="BI57" t="s">
        <v>479</v>
      </c>
      <c r="BJ57" t="str">
        <f>IFERROR(VLOOKUP(ROWS($BJ$2:BJ57),$BH$2:$BI$229,2,0),"")</f>
        <v/>
      </c>
      <c r="BL57">
        <f>IF(ISNUMBER(SEARCH('FORM C-0203'!$D$61,BM57)),MAX(BL$1:BL56)+1,0)</f>
        <v>0</v>
      </c>
      <c r="BM57" t="s">
        <v>479</v>
      </c>
      <c r="BN57" t="str">
        <f>IFERROR(VLOOKUP(ROWS($BN$1:BN56),$BL$2:$BM$229,2,0),"")</f>
        <v/>
      </c>
      <c r="BP57">
        <f>IF(ISNUMBER(SEARCH('FORM C-0203'!$K$61,BQ57)),MAX($BP$1:BP56)+1,0)</f>
        <v>0</v>
      </c>
      <c r="BQ57" t="s">
        <v>479</v>
      </c>
      <c r="BR57" t="str">
        <f>IFERROR(VLOOKUP(ROWS($BR$1:BR56),$BP$2:$BQ$229,2,0),"")</f>
        <v/>
      </c>
    </row>
    <row r="58" spans="5:70" x14ac:dyDescent="0.35">
      <c r="E58">
        <f>IF(ISNUMBER(SEARCH('FORM C-0203'!$D$52,F58)),MAX($E$1:E57)+1,0)</f>
        <v>0</v>
      </c>
      <c r="F58" t="s">
        <v>482</v>
      </c>
      <c r="G58" t="str">
        <f>IFERROR(VLOOKUP(ROWS($G$2:G58),$E$2:$F$229,2,0),"")</f>
        <v/>
      </c>
      <c r="R58" s="31">
        <v>61</v>
      </c>
      <c r="S58" t="s">
        <v>205</v>
      </c>
      <c r="T58" t="s">
        <v>206</v>
      </c>
      <c r="U58" t="s">
        <v>207</v>
      </c>
      <c r="V58" t="s">
        <v>182</v>
      </c>
      <c r="W58">
        <v>100072</v>
      </c>
      <c r="X58" t="s">
        <v>182</v>
      </c>
      <c r="Y58">
        <v>100073</v>
      </c>
      <c r="Z58" t="s">
        <v>132</v>
      </c>
      <c r="AA58" t="s">
        <v>107</v>
      </c>
      <c r="AB58" t="s">
        <v>494</v>
      </c>
      <c r="AD58" t="s">
        <v>483</v>
      </c>
      <c r="AE58" t="s">
        <v>475</v>
      </c>
      <c r="AF58" t="s">
        <v>476</v>
      </c>
      <c r="AG58" t="s">
        <v>198</v>
      </c>
      <c r="AH58" t="s">
        <v>484</v>
      </c>
      <c r="AI58" t="s">
        <v>485</v>
      </c>
      <c r="AJ58" t="s">
        <v>107</v>
      </c>
      <c r="AK58" t="s">
        <v>532</v>
      </c>
      <c r="BC58" s="195">
        <v>130332</v>
      </c>
      <c r="BD58" s="196" t="s">
        <v>481</v>
      </c>
      <c r="BE58" s="195">
        <v>134488</v>
      </c>
      <c r="BF58" s="196" t="s">
        <v>141</v>
      </c>
      <c r="BH58">
        <f>IF(ISNUMBER(SEARCH('FORM C-0203'!$K$51,BI58)),MAX(BH$1:$BH57)+1,0)</f>
        <v>0</v>
      </c>
      <c r="BI58" t="s">
        <v>482</v>
      </c>
      <c r="BJ58" t="str">
        <f>IFERROR(VLOOKUP(ROWS($BJ$2:BJ58),$BH$2:$BI$229,2,0),"")</f>
        <v/>
      </c>
      <c r="BL58">
        <f>IF(ISNUMBER(SEARCH('FORM C-0203'!$D$61,BM58)),MAX(BL$1:BL57)+1,0)</f>
        <v>0</v>
      </c>
      <c r="BM58" t="s">
        <v>482</v>
      </c>
      <c r="BN58" t="str">
        <f>IFERROR(VLOOKUP(ROWS($BN$1:BN57),$BL$2:$BM$229,2,0),"")</f>
        <v/>
      </c>
      <c r="BP58">
        <f>IF(ISNUMBER(SEARCH('FORM C-0203'!$K$61,BQ58)),MAX($BP$1:BP57)+1,0)</f>
        <v>0</v>
      </c>
      <c r="BQ58" t="s">
        <v>482</v>
      </c>
      <c r="BR58" t="str">
        <f>IFERROR(VLOOKUP(ROWS($BR$1:BR57),$BP$2:$BQ$229,2,0),"")</f>
        <v/>
      </c>
    </row>
    <row r="59" spans="5:70" x14ac:dyDescent="0.35">
      <c r="E59">
        <f>IF(ISNUMBER(SEARCH('FORM C-0203'!$D$52,F59)),MAX($E$1:E58)+1,0)</f>
        <v>0</v>
      </c>
      <c r="F59" t="s">
        <v>487</v>
      </c>
      <c r="G59" t="str">
        <f>IFERROR(VLOOKUP(ROWS($G$2:G59),$E$2:$F$229,2,0),"")</f>
        <v/>
      </c>
      <c r="R59" s="31">
        <v>62</v>
      </c>
      <c r="S59" t="s">
        <v>205</v>
      </c>
      <c r="T59" t="s">
        <v>206</v>
      </c>
      <c r="U59" t="s">
        <v>207</v>
      </c>
      <c r="V59" t="s">
        <v>182</v>
      </c>
      <c r="W59">
        <v>100072</v>
      </c>
      <c r="X59" t="s">
        <v>182</v>
      </c>
      <c r="Y59">
        <v>100073</v>
      </c>
      <c r="Z59" t="s">
        <v>132</v>
      </c>
      <c r="AA59" t="s">
        <v>107</v>
      </c>
      <c r="AB59" t="s">
        <v>494</v>
      </c>
      <c r="AD59" t="s">
        <v>488</v>
      </c>
      <c r="AE59" t="s">
        <v>489</v>
      </c>
      <c r="AF59" t="s">
        <v>490</v>
      </c>
      <c r="AG59" t="s">
        <v>187</v>
      </c>
      <c r="AH59">
        <v>130335</v>
      </c>
      <c r="AI59" t="s">
        <v>141</v>
      </c>
      <c r="AJ59" t="s">
        <v>107</v>
      </c>
      <c r="AK59" t="s">
        <v>1701</v>
      </c>
      <c r="BC59" s="195">
        <v>130333</v>
      </c>
      <c r="BD59" s="196" t="s">
        <v>486</v>
      </c>
      <c r="BE59" s="195">
        <v>134488</v>
      </c>
      <c r="BF59" s="196" t="s">
        <v>141</v>
      </c>
      <c r="BH59">
        <f>IF(ISNUMBER(SEARCH('FORM C-0203'!$K$51,BI59)),MAX(BH$1:$BH58)+1,0)</f>
        <v>0</v>
      </c>
      <c r="BI59" t="s">
        <v>487</v>
      </c>
      <c r="BJ59" t="str">
        <f>IFERROR(VLOOKUP(ROWS($BJ$2:BJ59),$BH$2:$BI$229,2,0),"")</f>
        <v/>
      </c>
      <c r="BL59">
        <f>IF(ISNUMBER(SEARCH('FORM C-0203'!$D$61,BM59)),MAX(BL$1:BL58)+1,0)</f>
        <v>0</v>
      </c>
      <c r="BM59" t="s">
        <v>487</v>
      </c>
      <c r="BN59" t="str">
        <f>IFERROR(VLOOKUP(ROWS($BN$1:BN58),$BL$2:$BM$229,2,0),"")</f>
        <v/>
      </c>
      <c r="BP59">
        <f>IF(ISNUMBER(SEARCH('FORM C-0203'!$K$61,BQ59)),MAX($BP$1:BP58)+1,0)</f>
        <v>0</v>
      </c>
      <c r="BQ59" t="s">
        <v>487</v>
      </c>
      <c r="BR59" t="str">
        <f>IFERROR(VLOOKUP(ROWS($BR$1:BR58),$BP$2:$BQ$229,2,0),"")</f>
        <v/>
      </c>
    </row>
    <row r="60" spans="5:70" x14ac:dyDescent="0.35">
      <c r="E60">
        <f>IF(ISNUMBER(SEARCH('FORM C-0203'!$D$52,F60)),MAX($E$1:E59)+1,0)</f>
        <v>0</v>
      </c>
      <c r="F60" t="s">
        <v>492</v>
      </c>
      <c r="G60" t="str">
        <f>IFERROR(VLOOKUP(ROWS($G$2:G60),$E$2:$F$229,2,0),"")</f>
        <v/>
      </c>
      <c r="R60" s="31">
        <v>63</v>
      </c>
      <c r="S60" t="s">
        <v>205</v>
      </c>
      <c r="T60" t="s">
        <v>206</v>
      </c>
      <c r="U60" t="s">
        <v>207</v>
      </c>
      <c r="V60" t="s">
        <v>182</v>
      </c>
      <c r="W60">
        <v>100072</v>
      </c>
      <c r="X60" t="s">
        <v>182</v>
      </c>
      <c r="Y60">
        <v>100073</v>
      </c>
      <c r="Z60" t="s">
        <v>132</v>
      </c>
      <c r="AA60" t="s">
        <v>107</v>
      </c>
      <c r="AB60" t="s">
        <v>494</v>
      </c>
      <c r="AD60" t="s">
        <v>493</v>
      </c>
      <c r="AE60" t="s">
        <v>489</v>
      </c>
      <c r="AF60" t="s">
        <v>490</v>
      </c>
      <c r="AG60" t="s">
        <v>262</v>
      </c>
      <c r="AH60">
        <v>132885</v>
      </c>
      <c r="AI60" t="s">
        <v>363</v>
      </c>
      <c r="AJ60" t="s">
        <v>107</v>
      </c>
      <c r="AK60" t="s">
        <v>494</v>
      </c>
      <c r="BC60" s="195">
        <v>131812</v>
      </c>
      <c r="BD60" s="196" t="s">
        <v>491</v>
      </c>
      <c r="BE60" s="195">
        <v>131340</v>
      </c>
      <c r="BF60" s="196" t="s">
        <v>190</v>
      </c>
      <c r="BH60">
        <f>IF(ISNUMBER(SEARCH('FORM C-0203'!$K$51,BI60)),MAX(BH$1:$BH59)+1,0)</f>
        <v>0</v>
      </c>
      <c r="BI60" t="s">
        <v>492</v>
      </c>
      <c r="BJ60" t="str">
        <f>IFERROR(VLOOKUP(ROWS($BJ$2:BJ60),$BH$2:$BI$229,2,0),"")</f>
        <v/>
      </c>
      <c r="BL60">
        <f>IF(ISNUMBER(SEARCH('FORM C-0203'!$D$61,BM60)),MAX(BL$1:BL59)+1,0)</f>
        <v>0</v>
      </c>
      <c r="BM60" t="s">
        <v>492</v>
      </c>
      <c r="BN60" t="str">
        <f>IFERROR(VLOOKUP(ROWS($BN$1:BN59),$BL$2:$BM$229,2,0),"")</f>
        <v/>
      </c>
      <c r="BP60">
        <f>IF(ISNUMBER(SEARCH('FORM C-0203'!$K$61,BQ60)),MAX($BP$1:BP59)+1,0)</f>
        <v>0</v>
      </c>
      <c r="BQ60" t="s">
        <v>492</v>
      </c>
      <c r="BR60" t="str">
        <f>IFERROR(VLOOKUP(ROWS($BR$1:BR59),$BP$2:$BQ$229,2,0),"")</f>
        <v/>
      </c>
    </row>
    <row r="61" spans="5:70" x14ac:dyDescent="0.35">
      <c r="E61">
        <f>IF(ISNUMBER(SEARCH('FORM C-0203'!$D$52,F61)),MAX($E$1:E60)+1,0)</f>
        <v>0</v>
      </c>
      <c r="F61" t="s">
        <v>497</v>
      </c>
      <c r="G61" t="str">
        <f>IFERROR(VLOOKUP(ROWS($G$2:G61),$E$2:$F$229,2,0),"")</f>
        <v/>
      </c>
      <c r="R61" s="31">
        <v>64</v>
      </c>
      <c r="S61" t="s">
        <v>205</v>
      </c>
      <c r="T61" t="s">
        <v>206</v>
      </c>
      <c r="U61" t="s">
        <v>207</v>
      </c>
      <c r="V61" t="s">
        <v>182</v>
      </c>
      <c r="W61">
        <v>100072</v>
      </c>
      <c r="X61" t="s">
        <v>182</v>
      </c>
      <c r="Y61">
        <v>100073</v>
      </c>
      <c r="Z61" t="s">
        <v>132</v>
      </c>
      <c r="AA61" t="s">
        <v>107</v>
      </c>
      <c r="AB61" t="s">
        <v>494</v>
      </c>
      <c r="AD61" t="s">
        <v>498</v>
      </c>
      <c r="AE61" t="s">
        <v>489</v>
      </c>
      <c r="AF61" t="s">
        <v>490</v>
      </c>
      <c r="AG61" t="s">
        <v>198</v>
      </c>
      <c r="AH61" t="s">
        <v>484</v>
      </c>
      <c r="AI61" t="s">
        <v>485</v>
      </c>
      <c r="AJ61" t="s">
        <v>107</v>
      </c>
      <c r="AK61" t="s">
        <v>532</v>
      </c>
      <c r="BC61" s="195">
        <v>132616</v>
      </c>
      <c r="BD61" s="196" t="s">
        <v>495</v>
      </c>
      <c r="BE61" s="195">
        <v>132615</v>
      </c>
      <c r="BF61" s="196" t="s">
        <v>496</v>
      </c>
      <c r="BH61">
        <f>IF(ISNUMBER(SEARCH('FORM C-0203'!$K$51,BI61)),MAX(BH$1:$BH60)+1,0)</f>
        <v>0</v>
      </c>
      <c r="BI61" t="s">
        <v>497</v>
      </c>
      <c r="BJ61" t="str">
        <f>IFERROR(VLOOKUP(ROWS($BJ$2:BJ61),$BH$2:$BI$229,2,0),"")</f>
        <v/>
      </c>
      <c r="BL61">
        <f>IF(ISNUMBER(SEARCH('FORM C-0203'!$D$61,BM61)),MAX(BL$1:BL60)+1,0)</f>
        <v>0</v>
      </c>
      <c r="BM61" t="s">
        <v>497</v>
      </c>
      <c r="BN61" t="str">
        <f>IFERROR(VLOOKUP(ROWS($BN$1:BN60),$BL$2:$BM$229,2,0),"")</f>
        <v/>
      </c>
      <c r="BP61">
        <f>IF(ISNUMBER(SEARCH('FORM C-0203'!$K$61,BQ61)),MAX($BP$1:BP60)+1,0)</f>
        <v>0</v>
      </c>
      <c r="BQ61" t="s">
        <v>497</v>
      </c>
      <c r="BR61" t="str">
        <f>IFERROR(VLOOKUP(ROWS($BR$1:BR60),$BP$2:$BQ$229,2,0),"")</f>
        <v/>
      </c>
    </row>
    <row r="62" spans="5:70" x14ac:dyDescent="0.35">
      <c r="E62">
        <f>IF(ISNUMBER(SEARCH('FORM C-0203'!$D$52,F62)),MAX($E$1:E61)+1,0)</f>
        <v>0</v>
      </c>
      <c r="F62" t="s">
        <v>500</v>
      </c>
      <c r="G62" t="str">
        <f>IFERROR(VLOOKUP(ROWS($G$2:G62),$E$2:$F$229,2,0),"")</f>
        <v/>
      </c>
      <c r="R62" s="31">
        <v>65</v>
      </c>
      <c r="S62" t="s">
        <v>205</v>
      </c>
      <c r="T62" t="s">
        <v>206</v>
      </c>
      <c r="U62" t="s">
        <v>207</v>
      </c>
      <c r="V62" t="s">
        <v>182</v>
      </c>
      <c r="W62">
        <v>100072</v>
      </c>
      <c r="X62" t="s">
        <v>182</v>
      </c>
      <c r="Y62">
        <v>100073</v>
      </c>
      <c r="Z62" t="s">
        <v>132</v>
      </c>
      <c r="AA62" t="s">
        <v>107</v>
      </c>
      <c r="AB62" t="s">
        <v>494</v>
      </c>
      <c r="AD62" t="s">
        <v>501</v>
      </c>
      <c r="AE62" t="s">
        <v>502</v>
      </c>
      <c r="AF62" t="s">
        <v>503</v>
      </c>
      <c r="AG62" t="s">
        <v>262</v>
      </c>
      <c r="AH62">
        <v>132885</v>
      </c>
      <c r="AI62" t="s">
        <v>363</v>
      </c>
      <c r="AJ62" t="s">
        <v>107</v>
      </c>
      <c r="AK62" t="s">
        <v>494</v>
      </c>
      <c r="BC62" s="195">
        <v>132617</v>
      </c>
      <c r="BD62" s="196" t="s">
        <v>499</v>
      </c>
      <c r="BE62" s="195">
        <v>132615</v>
      </c>
      <c r="BF62" s="196" t="s">
        <v>496</v>
      </c>
      <c r="BH62">
        <f>IF(ISNUMBER(SEARCH('FORM C-0203'!$K$51,BI62)),MAX(BH$1:$BH61)+1,0)</f>
        <v>0</v>
      </c>
      <c r="BI62" t="s">
        <v>500</v>
      </c>
      <c r="BJ62" t="str">
        <f>IFERROR(VLOOKUP(ROWS($BJ$2:BJ62),$BH$2:$BI$229,2,0),"")</f>
        <v/>
      </c>
      <c r="BL62">
        <f>IF(ISNUMBER(SEARCH('FORM C-0203'!$D$61,BM62)),MAX(BL$1:BL61)+1,0)</f>
        <v>0</v>
      </c>
      <c r="BM62" t="s">
        <v>500</v>
      </c>
      <c r="BN62" t="str">
        <f>IFERROR(VLOOKUP(ROWS($BN$1:BN61),$BL$2:$BM$229,2,0),"")</f>
        <v/>
      </c>
      <c r="BP62">
        <f>IF(ISNUMBER(SEARCH('FORM C-0203'!$K$61,BQ62)),MAX($BP$1:BP61)+1,0)</f>
        <v>0</v>
      </c>
      <c r="BQ62" t="s">
        <v>500</v>
      </c>
      <c r="BR62" t="str">
        <f>IFERROR(VLOOKUP(ROWS($BR$1:BR61),$BP$2:$BQ$229,2,0),"")</f>
        <v/>
      </c>
    </row>
    <row r="63" spans="5:70" x14ac:dyDescent="0.35">
      <c r="E63">
        <f>IF(ISNUMBER(SEARCH('FORM C-0203'!$D$52,F63)),MAX($E$1:E62)+1,0)</f>
        <v>0</v>
      </c>
      <c r="F63" t="s">
        <v>505</v>
      </c>
      <c r="G63" t="str">
        <f>IFERROR(VLOOKUP(ROWS($G$2:G63),$E$2:$F$229,2,0),"")</f>
        <v/>
      </c>
      <c r="R63" s="31">
        <v>66</v>
      </c>
      <c r="S63" t="s">
        <v>205</v>
      </c>
      <c r="T63" t="s">
        <v>206</v>
      </c>
      <c r="U63" t="s">
        <v>207</v>
      </c>
      <c r="V63" t="s">
        <v>182</v>
      </c>
      <c r="W63">
        <v>100072</v>
      </c>
      <c r="X63" t="s">
        <v>182</v>
      </c>
      <c r="Y63">
        <v>100073</v>
      </c>
      <c r="Z63" t="s">
        <v>132</v>
      </c>
      <c r="AA63" t="s">
        <v>107</v>
      </c>
      <c r="AB63" t="s">
        <v>494</v>
      </c>
      <c r="AD63" t="s">
        <v>506</v>
      </c>
      <c r="AE63" t="s">
        <v>507</v>
      </c>
      <c r="AF63" t="s">
        <v>508</v>
      </c>
      <c r="AG63" t="s">
        <v>262</v>
      </c>
      <c r="AH63">
        <v>132885</v>
      </c>
      <c r="AI63" t="s">
        <v>363</v>
      </c>
      <c r="AJ63" t="s">
        <v>107</v>
      </c>
      <c r="AK63" t="s">
        <v>494</v>
      </c>
      <c r="BC63" s="195">
        <v>130334</v>
      </c>
      <c r="BD63" s="196" t="s">
        <v>504</v>
      </c>
      <c r="BE63" s="195">
        <v>134488</v>
      </c>
      <c r="BF63" s="196" t="s">
        <v>141</v>
      </c>
      <c r="BH63">
        <f>IF(ISNUMBER(SEARCH('FORM C-0203'!$K$51,BI63)),MAX(BH$1:$BH62)+1,0)</f>
        <v>0</v>
      </c>
      <c r="BI63" t="s">
        <v>505</v>
      </c>
      <c r="BJ63" t="str">
        <f>IFERROR(VLOOKUP(ROWS($BJ$2:BJ63),$BH$2:$BI$229,2,0),"")</f>
        <v/>
      </c>
      <c r="BL63">
        <f>IF(ISNUMBER(SEARCH('FORM C-0203'!$D$61,BM63)),MAX(BL$1:BL62)+1,0)</f>
        <v>0</v>
      </c>
      <c r="BM63" t="s">
        <v>505</v>
      </c>
      <c r="BN63" t="str">
        <f>IFERROR(VLOOKUP(ROWS($BN$1:BN62),$BL$2:$BM$229,2,0),"")</f>
        <v/>
      </c>
      <c r="BP63">
        <f>IF(ISNUMBER(SEARCH('FORM C-0203'!$K$61,BQ63)),MAX($BP$1:BP62)+1,0)</f>
        <v>0</v>
      </c>
      <c r="BQ63" t="s">
        <v>505</v>
      </c>
      <c r="BR63" t="str">
        <f>IFERROR(VLOOKUP(ROWS($BR$1:BR62),$BP$2:$BQ$229,2,0),"")</f>
        <v/>
      </c>
    </row>
    <row r="64" spans="5:70" x14ac:dyDescent="0.35">
      <c r="E64">
        <f>IF(ISNUMBER(SEARCH('FORM C-0203'!$D$52,F64)),MAX($E$1:E63)+1,0)</f>
        <v>0</v>
      </c>
      <c r="F64" t="s">
        <v>510</v>
      </c>
      <c r="G64" t="str">
        <f>IFERROR(VLOOKUP(ROWS($G$2:G64),$E$2:$F$229,2,0),"")</f>
        <v/>
      </c>
      <c r="R64" s="31">
        <v>67</v>
      </c>
      <c r="S64" t="s">
        <v>205</v>
      </c>
      <c r="T64" t="s">
        <v>206</v>
      </c>
      <c r="U64" t="s">
        <v>207</v>
      </c>
      <c r="V64" t="s">
        <v>182</v>
      </c>
      <c r="W64">
        <v>100072</v>
      </c>
      <c r="X64" t="s">
        <v>182</v>
      </c>
      <c r="Y64">
        <v>100073</v>
      </c>
      <c r="Z64" t="s">
        <v>132</v>
      </c>
      <c r="AA64" t="s">
        <v>107</v>
      </c>
      <c r="AB64" t="s">
        <v>494</v>
      </c>
      <c r="AD64" t="s">
        <v>511</v>
      </c>
      <c r="AE64" t="s">
        <v>512</v>
      </c>
      <c r="AF64" t="s">
        <v>513</v>
      </c>
      <c r="AG64" t="s">
        <v>316</v>
      </c>
      <c r="AH64">
        <v>116508</v>
      </c>
      <c r="AI64" t="s">
        <v>315</v>
      </c>
      <c r="AJ64" t="s">
        <v>107</v>
      </c>
      <c r="AK64" t="s">
        <v>494</v>
      </c>
      <c r="BC64" s="195">
        <v>132370</v>
      </c>
      <c r="BD64" s="196" t="s">
        <v>509</v>
      </c>
      <c r="BE64" s="195">
        <v>100666</v>
      </c>
      <c r="BF64" s="196" t="s">
        <v>106</v>
      </c>
      <c r="BH64">
        <f>IF(ISNUMBER(SEARCH('FORM C-0203'!$K$51,BI64)),MAX(BH$1:$BH63)+1,0)</f>
        <v>0</v>
      </c>
      <c r="BI64" t="s">
        <v>510</v>
      </c>
      <c r="BJ64" t="str">
        <f>IFERROR(VLOOKUP(ROWS($BJ$2:BJ64),$BH$2:$BI$229,2,0),"")</f>
        <v/>
      </c>
      <c r="BL64">
        <f>IF(ISNUMBER(SEARCH('FORM C-0203'!$D$61,BM64)),MAX(BL$1:BL63)+1,0)</f>
        <v>0</v>
      </c>
      <c r="BM64" t="s">
        <v>510</v>
      </c>
      <c r="BN64" t="str">
        <f>IFERROR(VLOOKUP(ROWS($BN$1:BN63),$BL$2:$BM$229,2,0),"")</f>
        <v/>
      </c>
      <c r="BP64">
        <f>IF(ISNUMBER(SEARCH('FORM C-0203'!$K$61,BQ64)),MAX($BP$1:BP63)+1,0)</f>
        <v>0</v>
      </c>
      <c r="BQ64" t="s">
        <v>510</v>
      </c>
      <c r="BR64" t="str">
        <f>IFERROR(VLOOKUP(ROWS($BR$1:BR63),$BP$2:$BQ$229,2,0),"")</f>
        <v/>
      </c>
    </row>
    <row r="65" spans="5:70" x14ac:dyDescent="0.35">
      <c r="E65">
        <f>IF(ISNUMBER(SEARCH('FORM C-0203'!$D$52,F65)),MAX($E$1:E64)+1,0)</f>
        <v>0</v>
      </c>
      <c r="F65" t="s">
        <v>515</v>
      </c>
      <c r="G65" t="str">
        <f>IFERROR(VLOOKUP(ROWS($G$2:G65),$E$2:$F$229,2,0),"")</f>
        <v/>
      </c>
      <c r="R65" s="31">
        <v>68</v>
      </c>
      <c r="S65" t="s">
        <v>205</v>
      </c>
      <c r="T65" t="s">
        <v>206</v>
      </c>
      <c r="U65" t="s">
        <v>207</v>
      </c>
      <c r="V65" t="s">
        <v>182</v>
      </c>
      <c r="W65">
        <v>100072</v>
      </c>
      <c r="X65" t="s">
        <v>182</v>
      </c>
      <c r="Y65">
        <v>100073</v>
      </c>
      <c r="Z65" t="s">
        <v>132</v>
      </c>
      <c r="AA65" t="s">
        <v>107</v>
      </c>
      <c r="AB65" t="s">
        <v>494</v>
      </c>
      <c r="AD65" t="s">
        <v>516</v>
      </c>
      <c r="AE65" t="s">
        <v>517</v>
      </c>
      <c r="AF65" t="s">
        <v>518</v>
      </c>
      <c r="AG65" t="s">
        <v>307</v>
      </c>
      <c r="AH65">
        <v>100046</v>
      </c>
      <c r="AI65" t="s">
        <v>315</v>
      </c>
      <c r="AJ65" t="s">
        <v>107</v>
      </c>
      <c r="AK65" t="s">
        <v>494</v>
      </c>
      <c r="BC65" s="195">
        <v>132369</v>
      </c>
      <c r="BD65" s="196" t="s">
        <v>514</v>
      </c>
      <c r="BE65" s="195">
        <v>100666</v>
      </c>
      <c r="BF65" s="196" t="s">
        <v>106</v>
      </c>
      <c r="BH65">
        <f>IF(ISNUMBER(SEARCH('FORM C-0203'!$K$51,BI65)),MAX(BH$1:$BH64)+1,0)</f>
        <v>0</v>
      </c>
      <c r="BI65" t="s">
        <v>515</v>
      </c>
      <c r="BJ65" t="str">
        <f>IFERROR(VLOOKUP(ROWS($BJ$2:BJ65),$BH$2:$BI$229,2,0),"")</f>
        <v/>
      </c>
      <c r="BL65">
        <f>IF(ISNUMBER(SEARCH('FORM C-0203'!$D$61,BM65)),MAX(BL$1:BL64)+1,0)</f>
        <v>0</v>
      </c>
      <c r="BM65" t="s">
        <v>515</v>
      </c>
      <c r="BN65" t="str">
        <f>IFERROR(VLOOKUP(ROWS($BN$1:BN64),$BL$2:$BM$229,2,0),"")</f>
        <v/>
      </c>
      <c r="BP65">
        <f>IF(ISNUMBER(SEARCH('FORM C-0203'!$K$61,BQ65)),MAX($BP$1:BP64)+1,0)</f>
        <v>0</v>
      </c>
      <c r="BQ65" t="s">
        <v>515</v>
      </c>
      <c r="BR65" t="str">
        <f>IFERROR(VLOOKUP(ROWS($BR$1:BR64),$BP$2:$BQ$229,2,0),"")</f>
        <v/>
      </c>
    </row>
    <row r="66" spans="5:70" x14ac:dyDescent="0.35">
      <c r="E66">
        <f>IF(ISNUMBER(SEARCH('FORM C-0203'!$D$52,F66)),MAX($E$1:E65)+1,0)</f>
        <v>0</v>
      </c>
      <c r="F66" t="s">
        <v>521</v>
      </c>
      <c r="G66" t="str">
        <f>IFERROR(VLOOKUP(ROWS($G$2:G66),$E$2:$F$229,2,0),"")</f>
        <v/>
      </c>
      <c r="R66" s="31">
        <v>69</v>
      </c>
      <c r="S66" t="s">
        <v>205</v>
      </c>
      <c r="T66" t="s">
        <v>206</v>
      </c>
      <c r="U66" t="s">
        <v>207</v>
      </c>
      <c r="V66" t="s">
        <v>182</v>
      </c>
      <c r="W66">
        <v>100072</v>
      </c>
      <c r="X66" t="s">
        <v>182</v>
      </c>
      <c r="Y66">
        <v>100073</v>
      </c>
      <c r="Z66" t="s">
        <v>132</v>
      </c>
      <c r="AA66" t="s">
        <v>107</v>
      </c>
      <c r="AB66" t="s">
        <v>494</v>
      </c>
      <c r="AD66" t="s">
        <v>522</v>
      </c>
      <c r="AE66" t="s">
        <v>523</v>
      </c>
      <c r="AF66" t="s">
        <v>524</v>
      </c>
      <c r="AG66" t="s">
        <v>262</v>
      </c>
      <c r="AH66">
        <v>132885</v>
      </c>
      <c r="AI66" t="s">
        <v>363</v>
      </c>
      <c r="AJ66" t="s">
        <v>107</v>
      </c>
      <c r="AK66" t="s">
        <v>494</v>
      </c>
      <c r="BC66" s="195">
        <v>100223</v>
      </c>
      <c r="BD66" s="196" t="s">
        <v>519</v>
      </c>
      <c r="BE66" s="195">
        <v>119611</v>
      </c>
      <c r="BF66" s="196" t="s">
        <v>520</v>
      </c>
      <c r="BH66">
        <f>IF(ISNUMBER(SEARCH('FORM C-0203'!$K$51,BI66)),MAX(BH$1:$BH65)+1,0)</f>
        <v>0</v>
      </c>
      <c r="BI66" t="s">
        <v>521</v>
      </c>
      <c r="BJ66" t="str">
        <f>IFERROR(VLOOKUP(ROWS($BJ$2:BJ66),$BH$2:$BI$229,2,0),"")</f>
        <v/>
      </c>
      <c r="BL66">
        <f>IF(ISNUMBER(SEARCH('FORM C-0203'!$D$61,BM66)),MAX(BL$1:BL65)+1,0)</f>
        <v>0</v>
      </c>
      <c r="BM66" t="s">
        <v>521</v>
      </c>
      <c r="BN66" t="str">
        <f>IFERROR(VLOOKUP(ROWS($BN$1:BN65),$BL$2:$BM$229,2,0),"")</f>
        <v/>
      </c>
      <c r="BP66">
        <f>IF(ISNUMBER(SEARCH('FORM C-0203'!$K$61,BQ66)),MAX($BP$1:BP65)+1,0)</f>
        <v>0</v>
      </c>
      <c r="BQ66" t="s">
        <v>521</v>
      </c>
      <c r="BR66" t="str">
        <f>IFERROR(VLOOKUP(ROWS($BR$1:BR65),$BP$2:$BQ$229,2,0),"")</f>
        <v/>
      </c>
    </row>
    <row r="67" spans="5:70" x14ac:dyDescent="0.35">
      <c r="E67">
        <f>IF(ISNUMBER(SEARCH('FORM C-0203'!$D$52,F67)),MAX($E$1:E66)+1,0)</f>
        <v>0</v>
      </c>
      <c r="F67" t="s">
        <v>526</v>
      </c>
      <c r="G67" t="str">
        <f>IFERROR(VLOOKUP(ROWS($G$2:G67),$E$2:$F$229,2,0),"")</f>
        <v/>
      </c>
      <c r="R67" s="31">
        <v>70</v>
      </c>
      <c r="S67" t="s">
        <v>215</v>
      </c>
      <c r="T67" t="s">
        <v>216</v>
      </c>
      <c r="U67" t="s">
        <v>217</v>
      </c>
      <c r="V67" t="s">
        <v>527</v>
      </c>
      <c r="W67">
        <v>100062</v>
      </c>
      <c r="X67" t="s">
        <v>527</v>
      </c>
      <c r="Y67">
        <v>100063</v>
      </c>
      <c r="Z67" t="s">
        <v>132</v>
      </c>
      <c r="AA67" t="s">
        <v>107</v>
      </c>
      <c r="AB67" t="s">
        <v>494</v>
      </c>
      <c r="AD67" t="s">
        <v>528</v>
      </c>
      <c r="AE67" t="s">
        <v>529</v>
      </c>
      <c r="AF67" t="s">
        <v>530</v>
      </c>
      <c r="AG67" t="s">
        <v>531</v>
      </c>
      <c r="AH67" t="s">
        <v>531</v>
      </c>
      <c r="AI67" t="s">
        <v>532</v>
      </c>
      <c r="AJ67" t="s">
        <v>107</v>
      </c>
      <c r="AK67" t="s">
        <v>494</v>
      </c>
      <c r="BC67" s="195">
        <v>100224</v>
      </c>
      <c r="BD67" s="196" t="s">
        <v>525</v>
      </c>
      <c r="BE67" s="195">
        <v>119611</v>
      </c>
      <c r="BF67" s="196" t="s">
        <v>520</v>
      </c>
      <c r="BH67">
        <f>IF(ISNUMBER(SEARCH('FORM C-0203'!$K$51,BI67)),MAX(BH$1:$BH66)+1,0)</f>
        <v>0</v>
      </c>
      <c r="BI67" t="s">
        <v>526</v>
      </c>
      <c r="BJ67" t="str">
        <f>IFERROR(VLOOKUP(ROWS($BJ$2:BJ67),$BH$2:$BI$229,2,0),"")</f>
        <v/>
      </c>
      <c r="BL67">
        <f>IF(ISNUMBER(SEARCH('FORM C-0203'!$D$61,BM67)),MAX(BL$1:BL66)+1,0)</f>
        <v>0</v>
      </c>
      <c r="BM67" t="s">
        <v>526</v>
      </c>
      <c r="BN67" t="str">
        <f>IFERROR(VLOOKUP(ROWS($BN$1:BN66),$BL$2:$BM$229,2,0),"")</f>
        <v/>
      </c>
      <c r="BP67">
        <f>IF(ISNUMBER(SEARCH('FORM C-0203'!$K$61,BQ67)),MAX($BP$1:BP66)+1,0)</f>
        <v>0</v>
      </c>
      <c r="BQ67" t="s">
        <v>526</v>
      </c>
      <c r="BR67" t="str">
        <f>IFERROR(VLOOKUP(ROWS($BR$1:BR66),$BP$2:$BQ$229,2,0),"")</f>
        <v/>
      </c>
    </row>
    <row r="68" spans="5:70" x14ac:dyDescent="0.35">
      <c r="E68">
        <f>IF(ISNUMBER(SEARCH('FORM C-0203'!$D$52,F68)),MAX($E$1:E67)+1,0)</f>
        <v>0</v>
      </c>
      <c r="F68" t="s">
        <v>535</v>
      </c>
      <c r="G68" t="str">
        <f>IFERROR(VLOOKUP(ROWS($G$2:G68),$E$2:$F$229,2,0),"")</f>
        <v/>
      </c>
      <c r="R68" s="31">
        <v>71</v>
      </c>
      <c r="S68" t="s">
        <v>215</v>
      </c>
      <c r="T68" t="s">
        <v>216</v>
      </c>
      <c r="U68" t="s">
        <v>217</v>
      </c>
      <c r="V68" t="s">
        <v>527</v>
      </c>
      <c r="W68">
        <v>100062</v>
      </c>
      <c r="X68" t="s">
        <v>527</v>
      </c>
      <c r="Y68">
        <v>100063</v>
      </c>
      <c r="Z68" t="s">
        <v>132</v>
      </c>
      <c r="AA68" t="s">
        <v>107</v>
      </c>
      <c r="AB68" t="s">
        <v>494</v>
      </c>
      <c r="AD68" t="s">
        <v>536</v>
      </c>
      <c r="AE68" t="s">
        <v>537</v>
      </c>
      <c r="AF68" t="s">
        <v>538</v>
      </c>
      <c r="AG68" t="s">
        <v>137</v>
      </c>
      <c r="AH68">
        <v>131622</v>
      </c>
      <c r="AI68" t="s">
        <v>325</v>
      </c>
      <c r="AJ68" t="s">
        <v>107</v>
      </c>
      <c r="AK68" t="s">
        <v>1701</v>
      </c>
      <c r="BC68" s="195">
        <v>130024</v>
      </c>
      <c r="BD68" s="196" t="s">
        <v>533</v>
      </c>
      <c r="BE68" s="195">
        <v>126067</v>
      </c>
      <c r="BF68" s="196" t="s">
        <v>534</v>
      </c>
      <c r="BH68">
        <f>IF(ISNUMBER(SEARCH('FORM C-0203'!$K$51,BI68)),MAX(BH$1:$BH67)+1,0)</f>
        <v>0</v>
      </c>
      <c r="BI68" t="s">
        <v>535</v>
      </c>
      <c r="BJ68" t="str">
        <f>IFERROR(VLOOKUP(ROWS($BJ$2:BJ68),$BH$2:$BI$229,2,0),"")</f>
        <v/>
      </c>
      <c r="BL68">
        <f>IF(ISNUMBER(SEARCH('FORM C-0203'!$D$61,BM68)),MAX(BL$1:BL67)+1,0)</f>
        <v>0</v>
      </c>
      <c r="BM68" t="s">
        <v>535</v>
      </c>
      <c r="BN68" t="str">
        <f>IFERROR(VLOOKUP(ROWS($BN$1:BN67),$BL$2:$BM$229,2,0),"")</f>
        <v/>
      </c>
      <c r="BP68">
        <f>IF(ISNUMBER(SEARCH('FORM C-0203'!$K$61,BQ68)),MAX($BP$1:BP67)+1,0)</f>
        <v>0</v>
      </c>
      <c r="BQ68" t="s">
        <v>535</v>
      </c>
      <c r="BR68" t="str">
        <f>IFERROR(VLOOKUP(ROWS($BR$1:BR67),$BP$2:$BQ$229,2,0),"")</f>
        <v/>
      </c>
    </row>
    <row r="69" spans="5:70" x14ac:dyDescent="0.35">
      <c r="E69">
        <f>IF(ISNUMBER(SEARCH('FORM C-0203'!$D$52,F69)),MAX($E$1:E68)+1,0)</f>
        <v>0</v>
      </c>
      <c r="F69" t="s">
        <v>540</v>
      </c>
      <c r="G69" t="str">
        <f>IFERROR(VLOOKUP(ROWS($G$2:G69),$E$2:$F$229,2,0),"")</f>
        <v/>
      </c>
      <c r="R69" s="31">
        <v>72</v>
      </c>
      <c r="S69" t="s">
        <v>215</v>
      </c>
      <c r="T69" t="s">
        <v>216</v>
      </c>
      <c r="U69" t="s">
        <v>217</v>
      </c>
      <c r="V69" t="s">
        <v>527</v>
      </c>
      <c r="W69">
        <v>100062</v>
      </c>
      <c r="X69" t="s">
        <v>527</v>
      </c>
      <c r="Y69">
        <v>100063</v>
      </c>
      <c r="Z69" t="s">
        <v>132</v>
      </c>
      <c r="AA69" t="s">
        <v>107</v>
      </c>
      <c r="AB69" t="s">
        <v>494</v>
      </c>
      <c r="AD69" t="s">
        <v>541</v>
      </c>
      <c r="AE69" t="s">
        <v>542</v>
      </c>
      <c r="AF69" t="s">
        <v>543</v>
      </c>
      <c r="AG69" t="s">
        <v>137</v>
      </c>
      <c r="AH69">
        <v>131622</v>
      </c>
      <c r="AI69" t="s">
        <v>325</v>
      </c>
      <c r="AJ69" t="s">
        <v>107</v>
      </c>
      <c r="AK69" t="s">
        <v>1701</v>
      </c>
      <c r="BC69" s="195">
        <v>100215</v>
      </c>
      <c r="BD69" s="196" t="s">
        <v>539</v>
      </c>
      <c r="BE69" s="195">
        <v>119611</v>
      </c>
      <c r="BF69" s="196" t="s">
        <v>520</v>
      </c>
      <c r="BH69">
        <f>IF(ISNUMBER(SEARCH('FORM C-0203'!$K$51,BI69)),MAX(BH$1:$BH68)+1,0)</f>
        <v>0</v>
      </c>
      <c r="BI69" t="s">
        <v>540</v>
      </c>
      <c r="BJ69" t="str">
        <f>IFERROR(VLOOKUP(ROWS($BJ$2:BJ69),$BH$2:$BI$229,2,0),"")</f>
        <v/>
      </c>
      <c r="BL69">
        <f>IF(ISNUMBER(SEARCH('FORM C-0203'!$D$61,BM69)),MAX(BL$1:BL68)+1,0)</f>
        <v>0</v>
      </c>
      <c r="BM69" t="s">
        <v>540</v>
      </c>
      <c r="BN69" t="str">
        <f>IFERROR(VLOOKUP(ROWS($BN$1:BN68),$BL$2:$BM$229,2,0),"")</f>
        <v/>
      </c>
      <c r="BP69">
        <f>IF(ISNUMBER(SEARCH('FORM C-0203'!$K$61,BQ69)),MAX($BP$1:BP68)+1,0)</f>
        <v>0</v>
      </c>
      <c r="BQ69" t="s">
        <v>540</v>
      </c>
      <c r="BR69" t="str">
        <f>IFERROR(VLOOKUP(ROWS($BR$1:BR68),$BP$2:$BQ$229,2,0),"")</f>
        <v/>
      </c>
    </row>
    <row r="70" spans="5:70" x14ac:dyDescent="0.35">
      <c r="E70">
        <f>IF(ISNUMBER(SEARCH('FORM C-0203'!$D$52,F70)),MAX($E$1:E69)+1,0)</f>
        <v>0</v>
      </c>
      <c r="F70" t="s">
        <v>545</v>
      </c>
      <c r="G70" t="str">
        <f>IFERROR(VLOOKUP(ROWS($G$2:G70),$E$2:$F$229,2,0),"")</f>
        <v/>
      </c>
      <c r="R70" s="31">
        <v>73</v>
      </c>
      <c r="S70" t="s">
        <v>215</v>
      </c>
      <c r="T70" t="s">
        <v>216</v>
      </c>
      <c r="U70" t="s">
        <v>217</v>
      </c>
      <c r="V70" t="s">
        <v>527</v>
      </c>
      <c r="W70">
        <v>100062</v>
      </c>
      <c r="X70" t="s">
        <v>527</v>
      </c>
      <c r="Y70">
        <v>100063</v>
      </c>
      <c r="Z70" t="s">
        <v>132</v>
      </c>
      <c r="AA70" t="s">
        <v>107</v>
      </c>
      <c r="AB70" t="s">
        <v>494</v>
      </c>
      <c r="AD70" t="s">
        <v>546</v>
      </c>
      <c r="AE70" t="s">
        <v>542</v>
      </c>
      <c r="AF70" t="s">
        <v>543</v>
      </c>
      <c r="AG70" t="s">
        <v>463</v>
      </c>
      <c r="AH70" t="s">
        <v>464</v>
      </c>
      <c r="AI70" t="s">
        <v>325</v>
      </c>
      <c r="AJ70" t="s">
        <v>107</v>
      </c>
      <c r="AK70" t="s">
        <v>1701</v>
      </c>
      <c r="BC70" s="195">
        <v>100216</v>
      </c>
      <c r="BD70" s="196" t="s">
        <v>544</v>
      </c>
      <c r="BE70" s="195">
        <v>119611</v>
      </c>
      <c r="BF70" s="196" t="s">
        <v>520</v>
      </c>
      <c r="BH70">
        <f>IF(ISNUMBER(SEARCH('FORM C-0203'!$K$51,BI70)),MAX(BH$1:$BH69)+1,0)</f>
        <v>0</v>
      </c>
      <c r="BI70" t="s">
        <v>545</v>
      </c>
      <c r="BJ70" t="str">
        <f>IFERROR(VLOOKUP(ROWS($BJ$2:BJ70),$BH$2:$BI$229,2,0),"")</f>
        <v/>
      </c>
      <c r="BL70">
        <f>IF(ISNUMBER(SEARCH('FORM C-0203'!$D$61,BM70)),MAX(BL$1:BL69)+1,0)</f>
        <v>0</v>
      </c>
      <c r="BM70" t="s">
        <v>545</v>
      </c>
      <c r="BN70" t="str">
        <f>IFERROR(VLOOKUP(ROWS($BN$1:BN69),$BL$2:$BM$229,2,0),"")</f>
        <v/>
      </c>
      <c r="BP70">
        <f>IF(ISNUMBER(SEARCH('FORM C-0203'!$K$61,BQ70)),MAX($BP$1:BP69)+1,0)</f>
        <v>0</v>
      </c>
      <c r="BQ70" t="s">
        <v>545</v>
      </c>
      <c r="BR70" t="str">
        <f>IFERROR(VLOOKUP(ROWS($BR$1:BR69),$BP$2:$BQ$229,2,0),"")</f>
        <v/>
      </c>
    </row>
    <row r="71" spans="5:70" x14ac:dyDescent="0.35">
      <c r="E71">
        <f>IF(ISNUMBER(SEARCH('FORM C-0203'!$D$52,F71)),MAX($E$1:E70)+1,0)</f>
        <v>0</v>
      </c>
      <c r="F71" t="s">
        <v>548</v>
      </c>
      <c r="G71" t="str">
        <f>IFERROR(VLOOKUP(ROWS($G$2:G71),$E$2:$F$229,2,0),"")</f>
        <v/>
      </c>
      <c r="R71" s="31">
        <v>74</v>
      </c>
      <c r="S71" t="s">
        <v>215</v>
      </c>
      <c r="T71" t="s">
        <v>216</v>
      </c>
      <c r="U71" t="s">
        <v>217</v>
      </c>
      <c r="V71" t="s">
        <v>527</v>
      </c>
      <c r="W71">
        <v>100062</v>
      </c>
      <c r="X71" t="s">
        <v>527</v>
      </c>
      <c r="Y71">
        <v>100063</v>
      </c>
      <c r="Z71" t="s">
        <v>132</v>
      </c>
      <c r="AA71" t="s">
        <v>107</v>
      </c>
      <c r="AB71" t="s">
        <v>494</v>
      </c>
      <c r="AD71" t="s">
        <v>549</v>
      </c>
      <c r="AE71" t="s">
        <v>542</v>
      </c>
      <c r="AF71" t="s">
        <v>543</v>
      </c>
      <c r="AG71" t="s">
        <v>285</v>
      </c>
      <c r="AH71">
        <v>131565</v>
      </c>
      <c r="AI71" t="s">
        <v>325</v>
      </c>
      <c r="AJ71" t="s">
        <v>107</v>
      </c>
      <c r="AK71" t="s">
        <v>1701</v>
      </c>
      <c r="BC71" s="195">
        <v>128651</v>
      </c>
      <c r="BD71" s="196" t="s">
        <v>547</v>
      </c>
      <c r="BE71" s="195">
        <v>122400</v>
      </c>
      <c r="BF71" s="196" t="s">
        <v>132</v>
      </c>
      <c r="BH71">
        <f>IF(ISNUMBER(SEARCH('FORM C-0203'!$K$51,BI71)),MAX(BH$1:$BH70)+1,0)</f>
        <v>0</v>
      </c>
      <c r="BI71" t="s">
        <v>548</v>
      </c>
      <c r="BJ71" t="str">
        <f>IFERROR(VLOOKUP(ROWS($BJ$2:BJ71),$BH$2:$BI$229,2,0),"")</f>
        <v/>
      </c>
      <c r="BL71">
        <f>IF(ISNUMBER(SEARCH('FORM C-0203'!$D$61,BM71)),MAX(BL$1:BL70)+1,0)</f>
        <v>0</v>
      </c>
      <c r="BM71" t="s">
        <v>548</v>
      </c>
      <c r="BN71" t="str">
        <f>IFERROR(VLOOKUP(ROWS($BN$1:BN70),$BL$2:$BM$229,2,0),"")</f>
        <v/>
      </c>
      <c r="BP71">
        <f>IF(ISNUMBER(SEARCH('FORM C-0203'!$K$61,BQ71)),MAX($BP$1:BP70)+1,0)</f>
        <v>0</v>
      </c>
      <c r="BQ71" t="s">
        <v>548</v>
      </c>
      <c r="BR71" t="str">
        <f>IFERROR(VLOOKUP(ROWS($BR$1:BR70),$BP$2:$BQ$229,2,0),"")</f>
        <v/>
      </c>
    </row>
    <row r="72" spans="5:70" x14ac:dyDescent="0.35">
      <c r="E72">
        <f>IF(ISNUMBER(SEARCH('FORM C-0203'!$D$52,F72)),MAX($E$1:E71)+1,0)</f>
        <v>0</v>
      </c>
      <c r="F72" t="s">
        <v>551</v>
      </c>
      <c r="G72" t="str">
        <f>IFERROR(VLOOKUP(ROWS($G$2:G72),$E$2:$F$229,2,0),"")</f>
        <v/>
      </c>
      <c r="R72" s="31">
        <v>75</v>
      </c>
      <c r="S72" t="s">
        <v>215</v>
      </c>
      <c r="T72" t="s">
        <v>216</v>
      </c>
      <c r="U72" t="s">
        <v>217</v>
      </c>
      <c r="V72" t="s">
        <v>527</v>
      </c>
      <c r="W72">
        <v>100062</v>
      </c>
      <c r="X72" t="s">
        <v>527</v>
      </c>
      <c r="Y72">
        <v>100063</v>
      </c>
      <c r="Z72" t="s">
        <v>132</v>
      </c>
      <c r="AA72" t="s">
        <v>107</v>
      </c>
      <c r="AB72" t="s">
        <v>494</v>
      </c>
      <c r="AD72" t="s">
        <v>552</v>
      </c>
      <c r="AE72" t="s">
        <v>553</v>
      </c>
      <c r="AF72" t="s">
        <v>554</v>
      </c>
      <c r="AG72" t="s">
        <v>285</v>
      </c>
      <c r="AH72">
        <v>131565</v>
      </c>
      <c r="AI72" t="s">
        <v>325</v>
      </c>
      <c r="AJ72" t="s">
        <v>107</v>
      </c>
      <c r="AK72" t="s">
        <v>1701</v>
      </c>
      <c r="BC72" s="195">
        <v>130335</v>
      </c>
      <c r="BD72" s="196" t="s">
        <v>550</v>
      </c>
      <c r="BE72" s="195">
        <v>134488</v>
      </c>
      <c r="BF72" s="196" t="s">
        <v>141</v>
      </c>
      <c r="BH72">
        <f>IF(ISNUMBER(SEARCH('FORM C-0203'!$K$51,BI72)),MAX(BH$1:$BH71)+1,0)</f>
        <v>0</v>
      </c>
      <c r="BI72" t="s">
        <v>551</v>
      </c>
      <c r="BJ72" t="str">
        <f>IFERROR(VLOOKUP(ROWS($BJ$2:BJ72),$BH$2:$BI$229,2,0),"")</f>
        <v/>
      </c>
      <c r="BL72">
        <f>IF(ISNUMBER(SEARCH('FORM C-0203'!$D$61,BM72)),MAX(BL$1:BL71)+1,0)</f>
        <v>0</v>
      </c>
      <c r="BM72" t="s">
        <v>551</v>
      </c>
      <c r="BN72" t="str">
        <f>IFERROR(VLOOKUP(ROWS($BN$1:BN71),$BL$2:$BM$229,2,0),"")</f>
        <v/>
      </c>
      <c r="BP72">
        <f>IF(ISNUMBER(SEARCH('FORM C-0203'!$K$61,BQ72)),MAX($BP$1:BP71)+1,0)</f>
        <v>0</v>
      </c>
      <c r="BQ72" t="s">
        <v>551</v>
      </c>
      <c r="BR72" t="str">
        <f>IFERROR(VLOOKUP(ROWS($BR$1:BR71),$BP$2:$BQ$229,2,0),"")</f>
        <v/>
      </c>
    </row>
    <row r="73" spans="5:70" x14ac:dyDescent="0.35">
      <c r="E73">
        <f>IF(ISNUMBER(SEARCH('FORM C-0203'!$D$52,F73)),MAX($E$1:E72)+1,0)</f>
        <v>0</v>
      </c>
      <c r="F73" t="s">
        <v>556</v>
      </c>
      <c r="G73" t="str">
        <f>IFERROR(VLOOKUP(ROWS($G$2:G73),$E$2:$F$229,2,0),"")</f>
        <v/>
      </c>
      <c r="R73" s="31">
        <v>76</v>
      </c>
      <c r="S73" t="s">
        <v>215</v>
      </c>
      <c r="T73" t="s">
        <v>216</v>
      </c>
      <c r="U73" t="s">
        <v>217</v>
      </c>
      <c r="V73" t="s">
        <v>527</v>
      </c>
      <c r="W73">
        <v>100062</v>
      </c>
      <c r="X73" t="s">
        <v>527</v>
      </c>
      <c r="Y73">
        <v>100063</v>
      </c>
      <c r="Z73" t="s">
        <v>132</v>
      </c>
      <c r="AA73" t="s">
        <v>107</v>
      </c>
      <c r="AB73" t="s">
        <v>494</v>
      </c>
      <c r="AD73" t="s">
        <v>557</v>
      </c>
      <c r="AE73" t="s">
        <v>553</v>
      </c>
      <c r="AF73" t="s">
        <v>554</v>
      </c>
      <c r="AG73" t="s">
        <v>245</v>
      </c>
      <c r="AH73">
        <v>100007</v>
      </c>
      <c r="AI73" t="s">
        <v>558</v>
      </c>
      <c r="AJ73" t="s">
        <v>107</v>
      </c>
      <c r="AK73" t="s">
        <v>1701</v>
      </c>
      <c r="BC73" s="195">
        <v>130343</v>
      </c>
      <c r="BD73" s="196" t="s">
        <v>555</v>
      </c>
      <c r="BE73" s="195">
        <v>134488</v>
      </c>
      <c r="BF73" s="196" t="s">
        <v>141</v>
      </c>
      <c r="BH73">
        <f>IF(ISNUMBER(SEARCH('FORM C-0203'!$K$51,BI73)),MAX(BH$1:$BH72)+1,0)</f>
        <v>0</v>
      </c>
      <c r="BI73" t="s">
        <v>556</v>
      </c>
      <c r="BJ73" t="str">
        <f>IFERROR(VLOOKUP(ROWS($BJ$2:BJ73),$BH$2:$BI$229,2,0),"")</f>
        <v/>
      </c>
      <c r="BL73">
        <f>IF(ISNUMBER(SEARCH('FORM C-0203'!$D$61,BM73)),MAX(BL$1:BL72)+1,0)</f>
        <v>0</v>
      </c>
      <c r="BM73" t="s">
        <v>556</v>
      </c>
      <c r="BN73" t="str">
        <f>IFERROR(VLOOKUP(ROWS($BN$1:BN72),$BL$2:$BM$229,2,0),"")</f>
        <v/>
      </c>
      <c r="BP73">
        <f>IF(ISNUMBER(SEARCH('FORM C-0203'!$K$61,BQ73)),MAX($BP$1:BP72)+1,0)</f>
        <v>0</v>
      </c>
      <c r="BQ73" t="s">
        <v>556</v>
      </c>
      <c r="BR73" t="str">
        <f>IFERROR(VLOOKUP(ROWS($BR$1:BR72),$BP$2:$BQ$229,2,0),"")</f>
        <v/>
      </c>
    </row>
    <row r="74" spans="5:70" x14ac:dyDescent="0.35">
      <c r="E74">
        <f>IF(ISNUMBER(SEARCH('FORM C-0203'!$D$52,F74)),MAX($E$1:E73)+1,0)</f>
        <v>0</v>
      </c>
      <c r="F74" t="s">
        <v>561</v>
      </c>
      <c r="G74" t="str">
        <f>IFERROR(VLOOKUP(ROWS($G$2:G74),$E$2:$F$229,2,0),"")</f>
        <v/>
      </c>
      <c r="R74" s="31">
        <v>77</v>
      </c>
      <c r="S74" t="s">
        <v>215</v>
      </c>
      <c r="T74" t="s">
        <v>216</v>
      </c>
      <c r="U74" t="s">
        <v>217</v>
      </c>
      <c r="V74" t="s">
        <v>527</v>
      </c>
      <c r="W74">
        <v>100062</v>
      </c>
      <c r="X74" t="s">
        <v>527</v>
      </c>
      <c r="Y74">
        <v>100063</v>
      </c>
      <c r="Z74" t="s">
        <v>132</v>
      </c>
      <c r="AA74" t="s">
        <v>107</v>
      </c>
      <c r="AB74" t="s">
        <v>494</v>
      </c>
      <c r="AD74" t="s">
        <v>562</v>
      </c>
      <c r="AE74" t="s">
        <v>553</v>
      </c>
      <c r="AF74" t="s">
        <v>554</v>
      </c>
      <c r="AG74" t="s">
        <v>276</v>
      </c>
      <c r="AH74">
        <v>131572</v>
      </c>
      <c r="AI74" t="s">
        <v>325</v>
      </c>
      <c r="AJ74" t="s">
        <v>107</v>
      </c>
      <c r="AK74" t="s">
        <v>1701</v>
      </c>
      <c r="BC74" s="195">
        <v>129714</v>
      </c>
      <c r="BD74" s="196" t="s">
        <v>559</v>
      </c>
      <c r="BE74" s="195">
        <v>121927</v>
      </c>
      <c r="BF74" s="196" t="s">
        <v>560</v>
      </c>
      <c r="BH74">
        <f>IF(ISNUMBER(SEARCH('FORM C-0203'!$K$51,BI74)),MAX(BH$1:$BH73)+1,0)</f>
        <v>0</v>
      </c>
      <c r="BI74" t="s">
        <v>561</v>
      </c>
      <c r="BJ74" t="str">
        <f>IFERROR(VLOOKUP(ROWS($BJ$2:BJ74),$BH$2:$BI$229,2,0),"")</f>
        <v/>
      </c>
      <c r="BL74">
        <f>IF(ISNUMBER(SEARCH('FORM C-0203'!$D$61,BM74)),MAX(BL$1:BL73)+1,0)</f>
        <v>0</v>
      </c>
      <c r="BM74" t="s">
        <v>561</v>
      </c>
      <c r="BN74" t="str">
        <f>IFERROR(VLOOKUP(ROWS($BN$1:BN73),$BL$2:$BM$229,2,0),"")</f>
        <v/>
      </c>
      <c r="BP74">
        <f>IF(ISNUMBER(SEARCH('FORM C-0203'!$K$61,BQ74)),MAX($BP$1:BP73)+1,0)</f>
        <v>0</v>
      </c>
      <c r="BQ74" t="s">
        <v>561</v>
      </c>
      <c r="BR74" t="str">
        <f>IFERROR(VLOOKUP(ROWS($BR$1:BR73),$BP$2:$BQ$229,2,0),"")</f>
        <v/>
      </c>
    </row>
    <row r="75" spans="5:70" x14ac:dyDescent="0.35">
      <c r="E75">
        <f>IF(ISNUMBER(SEARCH('FORM C-0203'!$D$52,F75)),MAX($E$1:E74)+1,0)</f>
        <v>0</v>
      </c>
      <c r="F75" t="s">
        <v>564</v>
      </c>
      <c r="G75" t="str">
        <f>IFERROR(VLOOKUP(ROWS($G$2:G75),$E$2:$F$229,2,0),"")</f>
        <v/>
      </c>
      <c r="R75" s="31">
        <v>78</v>
      </c>
      <c r="S75" t="s">
        <v>215</v>
      </c>
      <c r="T75" t="s">
        <v>216</v>
      </c>
      <c r="U75" t="s">
        <v>217</v>
      </c>
      <c r="V75" t="s">
        <v>527</v>
      </c>
      <c r="W75">
        <v>100062</v>
      </c>
      <c r="X75" t="s">
        <v>527</v>
      </c>
      <c r="Y75">
        <v>100063</v>
      </c>
      <c r="Z75" t="s">
        <v>132</v>
      </c>
      <c r="AA75" t="s">
        <v>107</v>
      </c>
      <c r="AB75" t="s">
        <v>494</v>
      </c>
      <c r="AD75" t="s">
        <v>565</v>
      </c>
      <c r="AE75" t="s">
        <v>566</v>
      </c>
      <c r="AF75" t="s">
        <v>567</v>
      </c>
      <c r="AG75" t="s">
        <v>285</v>
      </c>
      <c r="AH75">
        <v>131565</v>
      </c>
      <c r="AI75" t="s">
        <v>325</v>
      </c>
      <c r="AJ75" t="s">
        <v>107</v>
      </c>
      <c r="AK75" t="s">
        <v>1701</v>
      </c>
      <c r="BC75" s="195">
        <v>129715</v>
      </c>
      <c r="BD75" s="196" t="s">
        <v>563</v>
      </c>
      <c r="BE75" s="195">
        <v>100644</v>
      </c>
      <c r="BF75" s="196" t="s">
        <v>278</v>
      </c>
      <c r="BH75">
        <f>IF(ISNUMBER(SEARCH('FORM C-0203'!$K$51,BI75)),MAX(BH$1:$BH74)+1,0)</f>
        <v>0</v>
      </c>
      <c r="BI75" t="s">
        <v>564</v>
      </c>
      <c r="BJ75" t="str">
        <f>IFERROR(VLOOKUP(ROWS($BJ$2:BJ75),$BH$2:$BI$229,2,0),"")</f>
        <v/>
      </c>
      <c r="BL75">
        <f>IF(ISNUMBER(SEARCH('FORM C-0203'!$D$61,BM75)),MAX(BL$1:BL74)+1,0)</f>
        <v>0</v>
      </c>
      <c r="BM75" t="s">
        <v>564</v>
      </c>
      <c r="BN75" t="str">
        <f>IFERROR(VLOOKUP(ROWS($BN$1:BN74),$BL$2:$BM$229,2,0),"")</f>
        <v/>
      </c>
      <c r="BP75">
        <f>IF(ISNUMBER(SEARCH('FORM C-0203'!$K$61,BQ75)),MAX($BP$1:BP74)+1,0)</f>
        <v>0</v>
      </c>
      <c r="BQ75" t="s">
        <v>564</v>
      </c>
      <c r="BR75" t="str">
        <f>IFERROR(VLOOKUP(ROWS($BR$1:BR74),$BP$2:$BQ$229,2,0),"")</f>
        <v/>
      </c>
    </row>
    <row r="76" spans="5:70" x14ac:dyDescent="0.35">
      <c r="E76">
        <f>IF(ISNUMBER(SEARCH('FORM C-0203'!$D$52,F76)),MAX($E$1:E75)+1,0)</f>
        <v>0</v>
      </c>
      <c r="F76" t="s">
        <v>569</v>
      </c>
      <c r="G76" t="str">
        <f>IFERROR(VLOOKUP(ROWS($G$2:G76),$E$2:$F$229,2,0),"")</f>
        <v/>
      </c>
      <c r="R76" s="31">
        <v>79</v>
      </c>
      <c r="S76" t="s">
        <v>215</v>
      </c>
      <c r="T76" t="s">
        <v>216</v>
      </c>
      <c r="U76" t="s">
        <v>217</v>
      </c>
      <c r="V76" t="s">
        <v>527</v>
      </c>
      <c r="W76">
        <v>100062</v>
      </c>
      <c r="X76" t="s">
        <v>527</v>
      </c>
      <c r="Y76">
        <v>100063</v>
      </c>
      <c r="Z76" t="s">
        <v>132</v>
      </c>
      <c r="AA76" t="s">
        <v>107</v>
      </c>
      <c r="AB76" t="s">
        <v>494</v>
      </c>
      <c r="AD76" t="s">
        <v>570</v>
      </c>
      <c r="AE76" t="s">
        <v>571</v>
      </c>
      <c r="AF76" t="s">
        <v>572</v>
      </c>
      <c r="AG76" t="s">
        <v>276</v>
      </c>
      <c r="AH76">
        <v>131572</v>
      </c>
      <c r="AI76" t="s">
        <v>325</v>
      </c>
      <c r="AJ76" t="s">
        <v>107</v>
      </c>
      <c r="AK76" t="s">
        <v>1701</v>
      </c>
      <c r="BC76" s="195">
        <v>100044</v>
      </c>
      <c r="BD76" s="196" t="s">
        <v>568</v>
      </c>
      <c r="BE76" s="195">
        <v>119420</v>
      </c>
      <c r="BF76" s="196" t="s">
        <v>398</v>
      </c>
      <c r="BH76">
        <f>IF(ISNUMBER(SEARCH('FORM C-0203'!$K$51,BI76)),MAX(BH$1:$BH75)+1,0)</f>
        <v>0</v>
      </c>
      <c r="BI76" t="s">
        <v>569</v>
      </c>
      <c r="BJ76" t="str">
        <f>IFERROR(VLOOKUP(ROWS($BJ$2:BJ76),$BH$2:$BI$229,2,0),"")</f>
        <v/>
      </c>
      <c r="BL76">
        <f>IF(ISNUMBER(SEARCH('FORM C-0203'!$D$61,BM76)),MAX(BL$1:BL75)+1,0)</f>
        <v>0</v>
      </c>
      <c r="BM76" t="s">
        <v>569</v>
      </c>
      <c r="BN76" t="str">
        <f>IFERROR(VLOOKUP(ROWS($BN$1:BN75),$BL$2:$BM$229,2,0),"")</f>
        <v/>
      </c>
      <c r="BP76">
        <f>IF(ISNUMBER(SEARCH('FORM C-0203'!$K$61,BQ76)),MAX($BP$1:BP75)+1,0)</f>
        <v>0</v>
      </c>
      <c r="BQ76" t="s">
        <v>569</v>
      </c>
      <c r="BR76" t="str">
        <f>IFERROR(VLOOKUP(ROWS($BR$1:BR75),$BP$2:$BQ$229,2,0),"")</f>
        <v/>
      </c>
    </row>
    <row r="77" spans="5:70" x14ac:dyDescent="0.35">
      <c r="E77">
        <f>IF(ISNUMBER(SEARCH('FORM C-0203'!$D$52,F77)),MAX($E$1:E76)+1,0)</f>
        <v>0</v>
      </c>
      <c r="F77" t="s">
        <v>574</v>
      </c>
      <c r="G77" t="str">
        <f>IFERROR(VLOOKUP(ROWS($G$2:G77),$E$2:$F$229,2,0),"")</f>
        <v/>
      </c>
      <c r="R77" s="31">
        <v>80</v>
      </c>
      <c r="S77" t="s">
        <v>215</v>
      </c>
      <c r="T77" t="s">
        <v>216</v>
      </c>
      <c r="U77" t="s">
        <v>217</v>
      </c>
      <c r="V77" t="s">
        <v>527</v>
      </c>
      <c r="W77">
        <v>100062</v>
      </c>
      <c r="X77" t="s">
        <v>527</v>
      </c>
      <c r="Y77">
        <v>100063</v>
      </c>
      <c r="Z77" t="s">
        <v>132</v>
      </c>
      <c r="AA77" t="s">
        <v>107</v>
      </c>
      <c r="AB77" t="s">
        <v>494</v>
      </c>
      <c r="AD77" t="s">
        <v>575</v>
      </c>
      <c r="AE77" t="s">
        <v>576</v>
      </c>
      <c r="AF77" t="s">
        <v>577</v>
      </c>
      <c r="AG77" t="s">
        <v>578</v>
      </c>
      <c r="AH77" t="s">
        <v>579</v>
      </c>
      <c r="AI77" t="s">
        <v>580</v>
      </c>
      <c r="AJ77" t="s">
        <v>107</v>
      </c>
      <c r="AK77" t="s">
        <v>532</v>
      </c>
      <c r="BC77" s="195">
        <v>100134</v>
      </c>
      <c r="BD77" s="196" t="s">
        <v>573</v>
      </c>
      <c r="BE77" s="195">
        <v>100644</v>
      </c>
      <c r="BF77" s="196" t="s">
        <v>278</v>
      </c>
      <c r="BH77">
        <f>IF(ISNUMBER(SEARCH('FORM C-0203'!$K$51,BI77)),MAX(BH$1:$BH76)+1,0)</f>
        <v>0</v>
      </c>
      <c r="BI77" t="s">
        <v>574</v>
      </c>
      <c r="BJ77" t="str">
        <f>IFERROR(VLOOKUP(ROWS($BJ$2:BJ77),$BH$2:$BI$229,2,0),"")</f>
        <v/>
      </c>
      <c r="BL77">
        <f>IF(ISNUMBER(SEARCH('FORM C-0203'!$D$61,BM77)),MAX(BL$1:BL76)+1,0)</f>
        <v>0</v>
      </c>
      <c r="BM77" t="s">
        <v>574</v>
      </c>
      <c r="BN77" t="str">
        <f>IFERROR(VLOOKUP(ROWS($BN$1:BN76),$BL$2:$BM$229,2,0),"")</f>
        <v/>
      </c>
      <c r="BP77">
        <f>IF(ISNUMBER(SEARCH('FORM C-0203'!$K$61,BQ77)),MAX($BP$1:BP76)+1,0)</f>
        <v>0</v>
      </c>
      <c r="BQ77" t="s">
        <v>574</v>
      </c>
      <c r="BR77" t="str">
        <f>IFERROR(VLOOKUP(ROWS($BR$1:BR76),$BP$2:$BQ$229,2,0),"")</f>
        <v/>
      </c>
    </row>
    <row r="78" spans="5:70" x14ac:dyDescent="0.35">
      <c r="E78">
        <f>IF(ISNUMBER(SEARCH('FORM C-0203'!$D$52,F78)),MAX($E$1:E77)+1,0)</f>
        <v>0</v>
      </c>
      <c r="F78" t="s">
        <v>583</v>
      </c>
      <c r="G78" t="str">
        <f>IFERROR(VLOOKUP(ROWS($G$2:G78),$E$2:$F$229,2,0),"")</f>
        <v/>
      </c>
      <c r="R78" s="31">
        <v>81</v>
      </c>
      <c r="S78" t="s">
        <v>215</v>
      </c>
      <c r="T78" t="s">
        <v>216</v>
      </c>
      <c r="U78" t="s">
        <v>217</v>
      </c>
      <c r="V78" t="s">
        <v>527</v>
      </c>
      <c r="W78">
        <v>100062</v>
      </c>
      <c r="X78" t="s">
        <v>527</v>
      </c>
      <c r="Y78">
        <v>100063</v>
      </c>
      <c r="Z78" t="s">
        <v>132</v>
      </c>
      <c r="AA78" t="s">
        <v>107</v>
      </c>
      <c r="AB78" t="s">
        <v>494</v>
      </c>
      <c r="AD78" t="s">
        <v>584</v>
      </c>
      <c r="AE78" t="s">
        <v>576</v>
      </c>
      <c r="AF78" t="s">
        <v>577</v>
      </c>
      <c r="AG78" t="s">
        <v>137</v>
      </c>
      <c r="AH78">
        <v>131622</v>
      </c>
      <c r="AI78" t="s">
        <v>325</v>
      </c>
      <c r="AJ78" t="s">
        <v>107</v>
      </c>
      <c r="AK78" t="s">
        <v>1701</v>
      </c>
      <c r="BC78" s="195">
        <v>125154</v>
      </c>
      <c r="BD78" s="196" t="s">
        <v>581</v>
      </c>
      <c r="BE78" s="195">
        <v>119582</v>
      </c>
      <c r="BF78" s="196" t="s">
        <v>582</v>
      </c>
      <c r="BH78">
        <f>IF(ISNUMBER(SEARCH('FORM C-0203'!$K$51,BI78)),MAX(BH$1:$BH77)+1,0)</f>
        <v>0</v>
      </c>
      <c r="BI78" t="s">
        <v>583</v>
      </c>
      <c r="BJ78" t="str">
        <f>IFERROR(VLOOKUP(ROWS($BJ$2:BJ78),$BH$2:$BI$229,2,0),"")</f>
        <v/>
      </c>
      <c r="BL78">
        <f>IF(ISNUMBER(SEARCH('FORM C-0203'!$D$61,BM78)),MAX(BL$1:BL77)+1,0)</f>
        <v>0</v>
      </c>
      <c r="BM78" t="s">
        <v>583</v>
      </c>
      <c r="BN78" t="str">
        <f>IFERROR(VLOOKUP(ROWS($BN$1:BN77),$BL$2:$BM$229,2,0),"")</f>
        <v/>
      </c>
      <c r="BP78">
        <f>IF(ISNUMBER(SEARCH('FORM C-0203'!$K$61,BQ78)),MAX($BP$1:BP77)+1,0)</f>
        <v>0</v>
      </c>
      <c r="BQ78" t="s">
        <v>583</v>
      </c>
      <c r="BR78" t="str">
        <f>IFERROR(VLOOKUP(ROWS($BR$1:BR77),$BP$2:$BQ$229,2,0),"")</f>
        <v/>
      </c>
    </row>
    <row r="79" spans="5:70" x14ac:dyDescent="0.35">
      <c r="E79">
        <f>IF(ISNUMBER(SEARCH('FORM C-0203'!$D$52,F79)),MAX($E$1:E78)+1,0)</f>
        <v>0</v>
      </c>
      <c r="F79" t="s">
        <v>586</v>
      </c>
      <c r="G79" t="str">
        <f>IFERROR(VLOOKUP(ROWS($G$2:G79),$E$2:$F$229,2,0),"")</f>
        <v/>
      </c>
      <c r="R79" s="31">
        <v>82</v>
      </c>
      <c r="S79" t="s">
        <v>215</v>
      </c>
      <c r="T79" t="s">
        <v>216</v>
      </c>
      <c r="U79" t="s">
        <v>217</v>
      </c>
      <c r="V79" t="s">
        <v>527</v>
      </c>
      <c r="W79">
        <v>100062</v>
      </c>
      <c r="X79" t="s">
        <v>527</v>
      </c>
      <c r="Y79">
        <v>100063</v>
      </c>
      <c r="Z79" t="s">
        <v>132</v>
      </c>
      <c r="AA79" t="s">
        <v>107</v>
      </c>
      <c r="AB79" t="s">
        <v>494</v>
      </c>
      <c r="AD79" t="s">
        <v>587</v>
      </c>
      <c r="AE79" t="s">
        <v>576</v>
      </c>
      <c r="AF79" t="s">
        <v>577</v>
      </c>
      <c r="AG79" t="s">
        <v>588</v>
      </c>
      <c r="AH79">
        <v>132824</v>
      </c>
      <c r="AI79" t="s">
        <v>363</v>
      </c>
      <c r="AJ79" t="s">
        <v>107</v>
      </c>
      <c r="AK79" t="s">
        <v>494</v>
      </c>
      <c r="BC79" s="195">
        <v>130240</v>
      </c>
      <c r="BD79" s="196" t="s">
        <v>585</v>
      </c>
      <c r="BE79" s="195">
        <v>100668</v>
      </c>
      <c r="BF79" s="196" t="s">
        <v>223</v>
      </c>
      <c r="BH79">
        <f>IF(ISNUMBER(SEARCH('FORM C-0203'!$K$51,BI79)),MAX(BH$1:$BH78)+1,0)</f>
        <v>0</v>
      </c>
      <c r="BI79" t="s">
        <v>586</v>
      </c>
      <c r="BJ79" t="str">
        <f>IFERROR(VLOOKUP(ROWS($BJ$2:BJ79),$BH$2:$BI$229,2,0),"")</f>
        <v/>
      </c>
      <c r="BL79">
        <f>IF(ISNUMBER(SEARCH('FORM C-0203'!$D$61,BM79)),MAX(BL$1:BL78)+1,0)</f>
        <v>0</v>
      </c>
      <c r="BM79" t="s">
        <v>586</v>
      </c>
      <c r="BN79" t="str">
        <f>IFERROR(VLOOKUP(ROWS($BN$1:BN78),$BL$2:$BM$229,2,0),"")</f>
        <v/>
      </c>
      <c r="BP79">
        <f>IF(ISNUMBER(SEARCH('FORM C-0203'!$K$61,BQ79)),MAX($BP$1:BP78)+1,0)</f>
        <v>0</v>
      </c>
      <c r="BQ79" t="s">
        <v>586</v>
      </c>
      <c r="BR79" t="str">
        <f>IFERROR(VLOOKUP(ROWS($BR$1:BR78),$BP$2:$BQ$229,2,0),"")</f>
        <v/>
      </c>
    </row>
    <row r="80" spans="5:70" x14ac:dyDescent="0.35">
      <c r="E80">
        <f>IF(ISNUMBER(SEARCH('FORM C-0203'!$D$52,F80)),MAX($E$1:E79)+1,0)</f>
        <v>0</v>
      </c>
      <c r="F80" t="s">
        <v>590</v>
      </c>
      <c r="G80" t="str">
        <f>IFERROR(VLOOKUP(ROWS($G$2:G80),$E$2:$F$229,2,0),"")</f>
        <v/>
      </c>
      <c r="R80" s="31">
        <v>83</v>
      </c>
      <c r="S80" t="s">
        <v>215</v>
      </c>
      <c r="T80" t="s">
        <v>216</v>
      </c>
      <c r="U80" t="s">
        <v>217</v>
      </c>
      <c r="V80" t="s">
        <v>527</v>
      </c>
      <c r="W80">
        <v>100062</v>
      </c>
      <c r="X80" t="s">
        <v>527</v>
      </c>
      <c r="Y80">
        <v>100063</v>
      </c>
      <c r="Z80" t="s">
        <v>132</v>
      </c>
      <c r="AA80" t="s">
        <v>107</v>
      </c>
      <c r="AB80" t="s">
        <v>494</v>
      </c>
      <c r="AD80" t="s">
        <v>591</v>
      </c>
      <c r="AE80" t="s">
        <v>592</v>
      </c>
      <c r="AF80" t="s">
        <v>593</v>
      </c>
      <c r="AG80" t="s">
        <v>276</v>
      </c>
      <c r="AH80">
        <v>131572</v>
      </c>
      <c r="AI80" t="s">
        <v>325</v>
      </c>
      <c r="AJ80" t="s">
        <v>107</v>
      </c>
      <c r="AK80" t="s">
        <v>1701</v>
      </c>
      <c r="BC80" s="195">
        <v>130241</v>
      </c>
      <c r="BD80" s="196" t="s">
        <v>589</v>
      </c>
      <c r="BE80" s="195">
        <v>100668</v>
      </c>
      <c r="BF80" s="196" t="s">
        <v>223</v>
      </c>
      <c r="BH80">
        <f>IF(ISNUMBER(SEARCH('FORM C-0203'!$K$51,BI80)),MAX(BH$1:$BH79)+1,0)</f>
        <v>0</v>
      </c>
      <c r="BI80" t="s">
        <v>590</v>
      </c>
      <c r="BJ80" t="str">
        <f>IFERROR(VLOOKUP(ROWS($BJ$2:BJ80),$BH$2:$BI$229,2,0),"")</f>
        <v/>
      </c>
      <c r="BL80">
        <f>IF(ISNUMBER(SEARCH('FORM C-0203'!$D$61,BM80)),MAX(BL$1:BL79)+1,0)</f>
        <v>0</v>
      </c>
      <c r="BM80" t="s">
        <v>590</v>
      </c>
      <c r="BN80" t="str">
        <f>IFERROR(VLOOKUP(ROWS($BN$1:BN79),$BL$2:$BM$229,2,0),"")</f>
        <v/>
      </c>
      <c r="BP80">
        <f>IF(ISNUMBER(SEARCH('FORM C-0203'!$K$61,BQ80)),MAX($BP$1:BP79)+1,0)</f>
        <v>0</v>
      </c>
      <c r="BQ80" t="s">
        <v>590</v>
      </c>
      <c r="BR80" t="str">
        <f>IFERROR(VLOOKUP(ROWS($BR$1:BR79),$BP$2:$BQ$229,2,0),"")</f>
        <v/>
      </c>
    </row>
    <row r="81" spans="5:70" x14ac:dyDescent="0.35">
      <c r="E81">
        <f>IF(ISNUMBER(SEARCH('FORM C-0203'!$D$52,F81)),MAX($E$1:E80)+1,0)</f>
        <v>0</v>
      </c>
      <c r="F81" t="s">
        <v>595</v>
      </c>
      <c r="G81" t="str">
        <f>IFERROR(VLOOKUP(ROWS($G$2:G81),$E$2:$F$229,2,0),"")</f>
        <v/>
      </c>
      <c r="R81" s="31">
        <v>84</v>
      </c>
      <c r="S81" t="s">
        <v>215</v>
      </c>
      <c r="T81" t="s">
        <v>216</v>
      </c>
      <c r="U81" t="s">
        <v>217</v>
      </c>
      <c r="V81" t="s">
        <v>527</v>
      </c>
      <c r="W81">
        <v>100062</v>
      </c>
      <c r="X81" t="s">
        <v>527</v>
      </c>
      <c r="Y81">
        <v>100063</v>
      </c>
      <c r="Z81" t="s">
        <v>132</v>
      </c>
      <c r="AA81" t="s">
        <v>107</v>
      </c>
      <c r="AB81" t="s">
        <v>494</v>
      </c>
      <c r="AD81" t="s">
        <v>596</v>
      </c>
      <c r="AE81" t="s">
        <v>592</v>
      </c>
      <c r="AF81" t="s">
        <v>593</v>
      </c>
      <c r="AG81" t="s">
        <v>597</v>
      </c>
      <c r="AH81" t="s">
        <v>598</v>
      </c>
      <c r="AI81" t="s">
        <v>325</v>
      </c>
      <c r="AJ81" t="s">
        <v>107</v>
      </c>
      <c r="AK81" t="s">
        <v>1701</v>
      </c>
      <c r="BC81" s="195">
        <v>100078</v>
      </c>
      <c r="BD81" s="196" t="s">
        <v>594</v>
      </c>
      <c r="BE81" s="195">
        <v>122400</v>
      </c>
      <c r="BF81" s="196" t="s">
        <v>132</v>
      </c>
      <c r="BH81">
        <f>IF(ISNUMBER(SEARCH('FORM C-0203'!$K$51,BI81)),MAX(BH$1:$BH80)+1,0)</f>
        <v>0</v>
      </c>
      <c r="BI81" t="s">
        <v>595</v>
      </c>
      <c r="BJ81" t="str">
        <f>IFERROR(VLOOKUP(ROWS($BJ$2:BJ81),$BH$2:$BI$229,2,0),"")</f>
        <v/>
      </c>
      <c r="BL81">
        <f>IF(ISNUMBER(SEARCH('FORM C-0203'!$D$61,BM81)),MAX(BL$1:BL80)+1,0)</f>
        <v>0</v>
      </c>
      <c r="BM81" t="s">
        <v>595</v>
      </c>
      <c r="BN81" t="str">
        <f>IFERROR(VLOOKUP(ROWS($BN$1:BN80),$BL$2:$BM$229,2,0),"")</f>
        <v/>
      </c>
      <c r="BP81">
        <f>IF(ISNUMBER(SEARCH('FORM C-0203'!$K$61,BQ81)),MAX($BP$1:BP80)+1,0)</f>
        <v>0</v>
      </c>
      <c r="BQ81" t="s">
        <v>595</v>
      </c>
      <c r="BR81" t="str">
        <f>IFERROR(VLOOKUP(ROWS($BR$1:BR80),$BP$2:$BQ$229,2,0),"")</f>
        <v/>
      </c>
    </row>
    <row r="82" spans="5:70" x14ac:dyDescent="0.35">
      <c r="E82">
        <f>IF(ISNUMBER(SEARCH('FORM C-0203'!$D$52,F82)),MAX($E$1:E81)+1,0)</f>
        <v>0</v>
      </c>
      <c r="F82" t="s">
        <v>600</v>
      </c>
      <c r="G82" t="str">
        <f>IFERROR(VLOOKUP(ROWS($G$2:G82),$E$2:$F$229,2,0),"")</f>
        <v/>
      </c>
      <c r="R82" s="31">
        <v>85</v>
      </c>
      <c r="S82" t="s">
        <v>215</v>
      </c>
      <c r="T82" t="s">
        <v>216</v>
      </c>
      <c r="U82" t="s">
        <v>217</v>
      </c>
      <c r="V82" t="s">
        <v>527</v>
      </c>
      <c r="W82">
        <v>100062</v>
      </c>
      <c r="X82" t="s">
        <v>527</v>
      </c>
      <c r="Y82">
        <v>100063</v>
      </c>
      <c r="Z82" t="s">
        <v>132</v>
      </c>
      <c r="AA82" t="s">
        <v>107</v>
      </c>
      <c r="AB82" t="s">
        <v>494</v>
      </c>
      <c r="AD82" t="s">
        <v>601</v>
      </c>
      <c r="AE82" t="s">
        <v>592</v>
      </c>
      <c r="AF82" t="s">
        <v>593</v>
      </c>
      <c r="AG82" t="s">
        <v>285</v>
      </c>
      <c r="AH82">
        <v>131565</v>
      </c>
      <c r="AI82" t="s">
        <v>325</v>
      </c>
      <c r="AJ82" t="s">
        <v>107</v>
      </c>
      <c r="AK82" t="s">
        <v>1701</v>
      </c>
      <c r="BC82" s="195">
        <v>100233</v>
      </c>
      <c r="BD82" s="196" t="s">
        <v>599</v>
      </c>
      <c r="BE82" s="195">
        <v>100661</v>
      </c>
      <c r="BF82" s="196" t="s">
        <v>438</v>
      </c>
      <c r="BH82">
        <f>IF(ISNUMBER(SEARCH('FORM C-0203'!$K$51,BI82)),MAX(BH$1:$BH81)+1,0)</f>
        <v>0</v>
      </c>
      <c r="BI82" t="s">
        <v>600</v>
      </c>
      <c r="BJ82" t="str">
        <f>IFERROR(VLOOKUP(ROWS($BJ$2:BJ82),$BH$2:$BI$229,2,0),"")</f>
        <v/>
      </c>
      <c r="BL82">
        <f>IF(ISNUMBER(SEARCH('FORM C-0203'!$D$61,BM82)),MAX(BL$1:BL81)+1,0)</f>
        <v>0</v>
      </c>
      <c r="BM82" t="s">
        <v>600</v>
      </c>
      <c r="BN82" t="str">
        <f>IFERROR(VLOOKUP(ROWS($BN$1:BN81),$BL$2:$BM$229,2,0),"")</f>
        <v/>
      </c>
      <c r="BP82">
        <f>IF(ISNUMBER(SEARCH('FORM C-0203'!$K$61,BQ82)),MAX($BP$1:BP81)+1,0)</f>
        <v>0</v>
      </c>
      <c r="BQ82" t="s">
        <v>600</v>
      </c>
      <c r="BR82" t="str">
        <f>IFERROR(VLOOKUP(ROWS($BR$1:BR81),$BP$2:$BQ$229,2,0),"")</f>
        <v/>
      </c>
    </row>
    <row r="83" spans="5:70" x14ac:dyDescent="0.35">
      <c r="E83">
        <f>IF(ISNUMBER(SEARCH('FORM C-0203'!$D$52,F83)),MAX($E$1:E82)+1,0)</f>
        <v>0</v>
      </c>
      <c r="F83" t="s">
        <v>604</v>
      </c>
      <c r="G83" t="str">
        <f>IFERROR(VLOOKUP(ROWS($G$2:G83),$E$2:$F$229,2,0),"")</f>
        <v/>
      </c>
      <c r="R83" s="31">
        <v>86</v>
      </c>
      <c r="S83" t="s">
        <v>215</v>
      </c>
      <c r="T83" t="s">
        <v>216</v>
      </c>
      <c r="U83" t="s">
        <v>217</v>
      </c>
      <c r="V83" t="s">
        <v>527</v>
      </c>
      <c r="W83">
        <v>100062</v>
      </c>
      <c r="X83" t="s">
        <v>527</v>
      </c>
      <c r="Y83">
        <v>100063</v>
      </c>
      <c r="Z83" t="s">
        <v>132</v>
      </c>
      <c r="AA83" t="s">
        <v>107</v>
      </c>
      <c r="AB83" t="s">
        <v>494</v>
      </c>
      <c r="AD83" t="s">
        <v>605</v>
      </c>
      <c r="AE83" t="s">
        <v>606</v>
      </c>
      <c r="AF83" t="s">
        <v>607</v>
      </c>
      <c r="AG83" t="s">
        <v>276</v>
      </c>
      <c r="AH83">
        <v>131572</v>
      </c>
      <c r="AI83" t="s">
        <v>325</v>
      </c>
      <c r="AJ83" t="s">
        <v>107</v>
      </c>
      <c r="AK83" t="s">
        <v>1701</v>
      </c>
      <c r="BC83" s="195">
        <v>126416</v>
      </c>
      <c r="BD83" s="196" t="s">
        <v>602</v>
      </c>
      <c r="BE83" s="195">
        <v>126066</v>
      </c>
      <c r="BF83" s="196" t="s">
        <v>603</v>
      </c>
      <c r="BH83">
        <f>IF(ISNUMBER(SEARCH('FORM C-0203'!$K$51,BI83)),MAX(BH$1:$BH82)+1,0)</f>
        <v>0</v>
      </c>
      <c r="BI83" t="s">
        <v>604</v>
      </c>
      <c r="BJ83" t="str">
        <f>IFERROR(VLOOKUP(ROWS($BJ$2:BJ83),$BH$2:$BI$229,2,0),"")</f>
        <v/>
      </c>
      <c r="BL83">
        <f>IF(ISNUMBER(SEARCH('FORM C-0203'!$D$61,BM83)),MAX(BL$1:BL82)+1,0)</f>
        <v>0</v>
      </c>
      <c r="BM83" t="s">
        <v>604</v>
      </c>
      <c r="BN83" t="str">
        <f>IFERROR(VLOOKUP(ROWS($BN$1:BN82),$BL$2:$BM$229,2,0),"")</f>
        <v/>
      </c>
      <c r="BP83">
        <f>IF(ISNUMBER(SEARCH('FORM C-0203'!$K$61,BQ83)),MAX($BP$1:BP82)+1,0)</f>
        <v>0</v>
      </c>
      <c r="BQ83" t="s">
        <v>604</v>
      </c>
      <c r="BR83" t="str">
        <f>IFERROR(VLOOKUP(ROWS($BR$1:BR82),$BP$2:$BQ$229,2,0),"")</f>
        <v/>
      </c>
    </row>
    <row r="84" spans="5:70" x14ac:dyDescent="0.35">
      <c r="E84">
        <f>IF(ISNUMBER(SEARCH('FORM C-0203'!$D$52,F84)),MAX($E$1:E83)+1,0)</f>
        <v>0</v>
      </c>
      <c r="F84" t="s">
        <v>609</v>
      </c>
      <c r="G84" t="str">
        <f>IFERROR(VLOOKUP(ROWS($G$2:G84),$E$2:$F$229,2,0),"")</f>
        <v/>
      </c>
      <c r="R84" s="31">
        <v>87</v>
      </c>
      <c r="S84" t="s">
        <v>215</v>
      </c>
      <c r="T84" t="s">
        <v>216</v>
      </c>
      <c r="U84" t="s">
        <v>217</v>
      </c>
      <c r="V84" t="s">
        <v>527</v>
      </c>
      <c r="W84">
        <v>100062</v>
      </c>
      <c r="X84" t="s">
        <v>527</v>
      </c>
      <c r="Y84">
        <v>100063</v>
      </c>
      <c r="Z84" t="s">
        <v>132</v>
      </c>
      <c r="AA84" t="s">
        <v>107</v>
      </c>
      <c r="AB84" t="s">
        <v>494</v>
      </c>
      <c r="AD84" t="s">
        <v>610</v>
      </c>
      <c r="AE84" t="s">
        <v>228</v>
      </c>
      <c r="AF84" t="s">
        <v>229</v>
      </c>
      <c r="AG84" t="s">
        <v>276</v>
      </c>
      <c r="AH84">
        <v>131572</v>
      </c>
      <c r="AI84" t="s">
        <v>325</v>
      </c>
      <c r="AJ84" t="s">
        <v>107</v>
      </c>
      <c r="AK84" t="s">
        <v>1701</v>
      </c>
      <c r="BC84" s="195">
        <v>126417</v>
      </c>
      <c r="BD84" s="196" t="s">
        <v>608</v>
      </c>
      <c r="BE84" s="195">
        <v>126066</v>
      </c>
      <c r="BF84" s="196" t="s">
        <v>603</v>
      </c>
      <c r="BH84">
        <f>IF(ISNUMBER(SEARCH('FORM C-0203'!$K$51,BI84)),MAX(BH$1:$BH83)+1,0)</f>
        <v>0</v>
      </c>
      <c r="BI84" t="s">
        <v>609</v>
      </c>
      <c r="BJ84" t="str">
        <f>IFERROR(VLOOKUP(ROWS($BJ$2:BJ84),$BH$2:$BI$229,2,0),"")</f>
        <v/>
      </c>
      <c r="BL84">
        <f>IF(ISNUMBER(SEARCH('FORM C-0203'!$D$61,BM84)),MAX(BL$1:BL83)+1,0)</f>
        <v>0</v>
      </c>
      <c r="BM84" t="s">
        <v>609</v>
      </c>
      <c r="BN84" t="str">
        <f>IFERROR(VLOOKUP(ROWS($BN$1:BN83),$BL$2:$BM$229,2,0),"")</f>
        <v/>
      </c>
      <c r="BP84">
        <f>IF(ISNUMBER(SEARCH('FORM C-0203'!$K$61,BQ84)),MAX($BP$1:BP83)+1,0)</f>
        <v>0</v>
      </c>
      <c r="BQ84" t="s">
        <v>609</v>
      </c>
      <c r="BR84" t="str">
        <f>IFERROR(VLOOKUP(ROWS($BR$1:BR83),$BP$2:$BQ$229,2,0),"")</f>
        <v/>
      </c>
    </row>
    <row r="85" spans="5:70" x14ac:dyDescent="0.35">
      <c r="E85">
        <f>IF(ISNUMBER(SEARCH('FORM C-0203'!$D$52,F85)),MAX($E$1:E84)+1,0)</f>
        <v>0</v>
      </c>
      <c r="F85" t="s">
        <v>612</v>
      </c>
      <c r="G85" t="str">
        <f>IFERROR(VLOOKUP(ROWS($G$2:G85),$E$2:$F$229,2,0),"")</f>
        <v/>
      </c>
      <c r="R85" s="31">
        <v>88</v>
      </c>
      <c r="S85" t="s">
        <v>215</v>
      </c>
      <c r="T85" t="s">
        <v>216</v>
      </c>
      <c r="U85" t="s">
        <v>217</v>
      </c>
      <c r="V85" t="s">
        <v>527</v>
      </c>
      <c r="W85">
        <v>100062</v>
      </c>
      <c r="X85" t="s">
        <v>527</v>
      </c>
      <c r="Y85">
        <v>100063</v>
      </c>
      <c r="Z85" t="s">
        <v>132</v>
      </c>
      <c r="AA85" t="s">
        <v>107</v>
      </c>
      <c r="AB85" t="s">
        <v>494</v>
      </c>
      <c r="AD85" t="s">
        <v>613</v>
      </c>
      <c r="AE85" t="s">
        <v>614</v>
      </c>
      <c r="AF85" t="s">
        <v>615</v>
      </c>
      <c r="AG85" t="s">
        <v>276</v>
      </c>
      <c r="AH85">
        <v>131572</v>
      </c>
      <c r="AI85" t="s">
        <v>325</v>
      </c>
      <c r="AJ85" t="s">
        <v>107</v>
      </c>
      <c r="AK85" t="s">
        <v>1701</v>
      </c>
      <c r="BC85" s="195">
        <v>130132</v>
      </c>
      <c r="BD85" s="196" t="s">
        <v>611</v>
      </c>
      <c r="BE85" s="195">
        <v>138095</v>
      </c>
      <c r="BF85" s="196" t="s">
        <v>1697</v>
      </c>
      <c r="BH85">
        <f>IF(ISNUMBER(SEARCH('FORM C-0203'!$K$51,BI85)),MAX(BH$1:$BH84)+1,0)</f>
        <v>0</v>
      </c>
      <c r="BI85" t="s">
        <v>612</v>
      </c>
      <c r="BJ85" t="str">
        <f>IFERROR(VLOOKUP(ROWS($BJ$2:BJ85),$BH$2:$BI$229,2,0),"")</f>
        <v/>
      </c>
      <c r="BL85">
        <f>IF(ISNUMBER(SEARCH('FORM C-0203'!$D$61,BM85)),MAX(BL$1:BL84)+1,0)</f>
        <v>0</v>
      </c>
      <c r="BM85" t="s">
        <v>612</v>
      </c>
      <c r="BN85" t="str">
        <f>IFERROR(VLOOKUP(ROWS($BN$1:BN84),$BL$2:$BM$229,2,0),"")</f>
        <v/>
      </c>
      <c r="BP85">
        <f>IF(ISNUMBER(SEARCH('FORM C-0203'!$K$61,BQ85)),MAX($BP$1:BP84)+1,0)</f>
        <v>0</v>
      </c>
      <c r="BQ85" t="s">
        <v>612</v>
      </c>
      <c r="BR85" t="str">
        <f>IFERROR(VLOOKUP(ROWS($BR$1:BR84),$BP$2:$BQ$229,2,0),"")</f>
        <v/>
      </c>
    </row>
    <row r="86" spans="5:70" x14ac:dyDescent="0.35">
      <c r="E86">
        <f>IF(ISNUMBER(SEARCH('FORM C-0203'!$D$52,F86)),MAX($E$1:E85)+1,0)</f>
        <v>0</v>
      </c>
      <c r="F86" t="s">
        <v>617</v>
      </c>
      <c r="G86" t="str">
        <f>IFERROR(VLOOKUP(ROWS($G$2:G86),$E$2:$F$229,2,0),"")</f>
        <v/>
      </c>
      <c r="R86" s="31">
        <v>89</v>
      </c>
      <c r="S86" t="s">
        <v>215</v>
      </c>
      <c r="T86" t="s">
        <v>216</v>
      </c>
      <c r="U86" t="s">
        <v>217</v>
      </c>
      <c r="V86" t="s">
        <v>527</v>
      </c>
      <c r="W86">
        <v>100062</v>
      </c>
      <c r="X86" t="s">
        <v>527</v>
      </c>
      <c r="Y86">
        <v>100063</v>
      </c>
      <c r="Z86" t="s">
        <v>132</v>
      </c>
      <c r="AA86" t="s">
        <v>107</v>
      </c>
      <c r="AB86" t="s">
        <v>494</v>
      </c>
      <c r="AD86" t="s">
        <v>618</v>
      </c>
      <c r="AE86" t="s">
        <v>619</v>
      </c>
      <c r="AF86" t="s">
        <v>620</v>
      </c>
      <c r="AG86" t="s">
        <v>276</v>
      </c>
      <c r="AH86">
        <v>131572</v>
      </c>
      <c r="AI86" t="s">
        <v>325</v>
      </c>
      <c r="AJ86" t="s">
        <v>107</v>
      </c>
      <c r="AK86" t="s">
        <v>1701</v>
      </c>
      <c r="BC86" s="195">
        <v>100038</v>
      </c>
      <c r="BD86" s="196" t="s">
        <v>616</v>
      </c>
      <c r="BE86" s="195">
        <v>135722</v>
      </c>
      <c r="BF86" s="196" t="s">
        <v>315</v>
      </c>
      <c r="BH86">
        <f>IF(ISNUMBER(SEARCH('FORM C-0203'!$K$51,BI86)),MAX(BH$1:$BH85)+1,0)</f>
        <v>0</v>
      </c>
      <c r="BI86" t="s">
        <v>617</v>
      </c>
      <c r="BJ86" t="str">
        <f>IFERROR(VLOOKUP(ROWS($BJ$2:BJ86),$BH$2:$BI$229,2,0),"")</f>
        <v/>
      </c>
      <c r="BL86">
        <f>IF(ISNUMBER(SEARCH('FORM C-0203'!$D$61,BM86)),MAX(BL$1:BL85)+1,0)</f>
        <v>0</v>
      </c>
      <c r="BM86" t="s">
        <v>617</v>
      </c>
      <c r="BN86" t="str">
        <f>IFERROR(VLOOKUP(ROWS($BN$1:BN85),$BL$2:$BM$229,2,0),"")</f>
        <v/>
      </c>
      <c r="BP86">
        <f>IF(ISNUMBER(SEARCH('FORM C-0203'!$K$61,BQ86)),MAX($BP$1:BP85)+1,0)</f>
        <v>0</v>
      </c>
      <c r="BQ86" t="s">
        <v>617</v>
      </c>
      <c r="BR86" t="str">
        <f>IFERROR(VLOOKUP(ROWS($BR$1:BR85),$BP$2:$BQ$229,2,0),"")</f>
        <v/>
      </c>
    </row>
    <row r="87" spans="5:70" x14ac:dyDescent="0.35">
      <c r="E87">
        <f>IF(ISNUMBER(SEARCH('FORM C-0203'!$D$52,F87)),MAX($E$1:E86)+1,0)</f>
        <v>0</v>
      </c>
      <c r="F87" t="s">
        <v>622</v>
      </c>
      <c r="G87" t="str">
        <f>IFERROR(VLOOKUP(ROWS($G$2:G87),$E$2:$F$229,2,0),"")</f>
        <v/>
      </c>
      <c r="R87" s="31">
        <v>90</v>
      </c>
      <c r="S87" t="s">
        <v>227</v>
      </c>
      <c r="T87" t="s">
        <v>228</v>
      </c>
      <c r="U87" t="s">
        <v>229</v>
      </c>
      <c r="V87" t="s">
        <v>527</v>
      </c>
      <c r="W87">
        <v>100062</v>
      </c>
      <c r="X87" t="s">
        <v>527</v>
      </c>
      <c r="Y87">
        <v>100063</v>
      </c>
      <c r="Z87" t="s">
        <v>132</v>
      </c>
      <c r="AA87" t="s">
        <v>107</v>
      </c>
      <c r="AB87" t="s">
        <v>494</v>
      </c>
      <c r="AD87" t="s">
        <v>623</v>
      </c>
      <c r="AE87" t="s">
        <v>624</v>
      </c>
      <c r="AF87" t="s">
        <v>625</v>
      </c>
      <c r="AG87" t="s">
        <v>245</v>
      </c>
      <c r="AH87">
        <v>100007</v>
      </c>
      <c r="AI87" t="s">
        <v>558</v>
      </c>
      <c r="AJ87" t="s">
        <v>107</v>
      </c>
      <c r="AK87" t="s">
        <v>1701</v>
      </c>
      <c r="BC87" s="195">
        <v>100039</v>
      </c>
      <c r="BD87" s="196" t="s">
        <v>621</v>
      </c>
      <c r="BE87" s="195">
        <v>135722</v>
      </c>
      <c r="BF87" s="196" t="s">
        <v>315</v>
      </c>
      <c r="BH87">
        <f>IF(ISNUMBER(SEARCH('FORM C-0203'!$K$51,BI87)),MAX(BH$1:$BH86)+1,0)</f>
        <v>0</v>
      </c>
      <c r="BI87" t="s">
        <v>622</v>
      </c>
      <c r="BJ87" t="str">
        <f>IFERROR(VLOOKUP(ROWS($BJ$2:BJ87),$BH$2:$BI$229,2,0),"")</f>
        <v/>
      </c>
      <c r="BL87">
        <f>IF(ISNUMBER(SEARCH('FORM C-0203'!$D$61,BM87)),MAX(BL$1:BL86)+1,0)</f>
        <v>0</v>
      </c>
      <c r="BM87" t="s">
        <v>622</v>
      </c>
      <c r="BN87" t="str">
        <f>IFERROR(VLOOKUP(ROWS($BN$1:BN86),$BL$2:$BM$229,2,0),"")</f>
        <v/>
      </c>
      <c r="BP87">
        <f>IF(ISNUMBER(SEARCH('FORM C-0203'!$K$61,BQ87)),MAX($BP$1:BP86)+1,0)</f>
        <v>0</v>
      </c>
      <c r="BQ87" t="s">
        <v>622</v>
      </c>
      <c r="BR87" t="str">
        <f>IFERROR(VLOOKUP(ROWS($BR$1:BR86),$BP$2:$BQ$229,2,0),"")</f>
        <v/>
      </c>
    </row>
    <row r="88" spans="5:70" x14ac:dyDescent="0.35">
      <c r="E88">
        <f>IF(ISNUMBER(SEARCH('FORM C-0203'!$D$52,F88)),MAX($E$1:E87)+1,0)</f>
        <v>0</v>
      </c>
      <c r="F88" t="s">
        <v>627</v>
      </c>
      <c r="G88" t="str">
        <f>IFERROR(VLOOKUP(ROWS($G$2:G88),$E$2:$F$229,2,0),"")</f>
        <v/>
      </c>
      <c r="R88" s="31">
        <v>91</v>
      </c>
      <c r="S88" t="s">
        <v>227</v>
      </c>
      <c r="T88" t="s">
        <v>228</v>
      </c>
      <c r="U88" t="s">
        <v>229</v>
      </c>
      <c r="V88" t="s">
        <v>527</v>
      </c>
      <c r="W88">
        <v>100062</v>
      </c>
      <c r="X88" t="s">
        <v>527</v>
      </c>
      <c r="Y88">
        <v>100063</v>
      </c>
      <c r="Z88" t="s">
        <v>132</v>
      </c>
      <c r="AA88" t="s">
        <v>107</v>
      </c>
      <c r="AB88" t="s">
        <v>494</v>
      </c>
      <c r="AD88" t="s">
        <v>628</v>
      </c>
      <c r="AE88" t="s">
        <v>629</v>
      </c>
      <c r="AF88" t="s">
        <v>630</v>
      </c>
      <c r="AG88" t="s">
        <v>245</v>
      </c>
      <c r="AH88">
        <v>100007</v>
      </c>
      <c r="AI88" t="s">
        <v>558</v>
      </c>
      <c r="AJ88" t="s">
        <v>107</v>
      </c>
      <c r="AK88" t="s">
        <v>1701</v>
      </c>
      <c r="BC88" s="195">
        <v>130336</v>
      </c>
      <c r="BD88" s="196" t="s">
        <v>626</v>
      </c>
      <c r="BE88" s="195">
        <v>134488</v>
      </c>
      <c r="BF88" s="196" t="s">
        <v>141</v>
      </c>
      <c r="BH88">
        <f>IF(ISNUMBER(SEARCH('FORM C-0203'!$K$51,BI88)),MAX(BH$1:$BH87)+1,0)</f>
        <v>0</v>
      </c>
      <c r="BI88" t="s">
        <v>627</v>
      </c>
      <c r="BJ88" t="str">
        <f>IFERROR(VLOOKUP(ROWS($BJ$2:BJ88),$BH$2:$BI$229,2,0),"")</f>
        <v/>
      </c>
      <c r="BL88">
        <f>IF(ISNUMBER(SEARCH('FORM C-0203'!$D$61,BM88)),MAX(BL$1:BL87)+1,0)</f>
        <v>0</v>
      </c>
      <c r="BM88" t="s">
        <v>627</v>
      </c>
      <c r="BN88" t="str">
        <f>IFERROR(VLOOKUP(ROWS($BN$1:BN87),$BL$2:$BM$229,2,0),"")</f>
        <v/>
      </c>
      <c r="BP88">
        <f>IF(ISNUMBER(SEARCH('FORM C-0203'!$K$61,BQ88)),MAX($BP$1:BP87)+1,0)</f>
        <v>0</v>
      </c>
      <c r="BQ88" t="s">
        <v>627</v>
      </c>
      <c r="BR88" t="str">
        <f>IFERROR(VLOOKUP(ROWS($BR$1:BR87),$BP$2:$BQ$229,2,0),"")</f>
        <v/>
      </c>
    </row>
    <row r="89" spans="5:70" x14ac:dyDescent="0.35">
      <c r="E89">
        <f>IF(ISNUMBER(SEARCH('FORM C-0203'!$D$52,F89)),MAX($E$1:E88)+1,0)</f>
        <v>0</v>
      </c>
      <c r="F89" t="s">
        <v>632</v>
      </c>
      <c r="G89" t="str">
        <f>IFERROR(VLOOKUP(ROWS($G$2:G89),$E$2:$F$229,2,0),"")</f>
        <v/>
      </c>
      <c r="R89" s="31">
        <v>92</v>
      </c>
      <c r="S89" t="s">
        <v>227</v>
      </c>
      <c r="T89" t="s">
        <v>228</v>
      </c>
      <c r="U89" t="s">
        <v>229</v>
      </c>
      <c r="V89" t="s">
        <v>527</v>
      </c>
      <c r="W89">
        <v>100062</v>
      </c>
      <c r="X89" t="s">
        <v>527</v>
      </c>
      <c r="Y89">
        <v>100063</v>
      </c>
      <c r="Z89" t="s">
        <v>132</v>
      </c>
      <c r="AA89" t="s">
        <v>107</v>
      </c>
      <c r="AB89" t="s">
        <v>494</v>
      </c>
      <c r="AD89" t="s">
        <v>633</v>
      </c>
      <c r="AE89" t="s">
        <v>634</v>
      </c>
      <c r="AF89" t="s">
        <v>635</v>
      </c>
      <c r="AG89" t="s">
        <v>332</v>
      </c>
      <c r="AH89">
        <v>131639</v>
      </c>
      <c r="AI89" t="s">
        <v>558</v>
      </c>
      <c r="AJ89" t="s">
        <v>107</v>
      </c>
      <c r="AK89" t="s">
        <v>1701</v>
      </c>
      <c r="BC89" s="195">
        <v>130337</v>
      </c>
      <c r="BD89" s="196" t="s">
        <v>631</v>
      </c>
      <c r="BE89" s="195">
        <v>134488</v>
      </c>
      <c r="BF89" s="196" t="s">
        <v>141</v>
      </c>
      <c r="BH89">
        <f>IF(ISNUMBER(SEARCH('FORM C-0203'!$K$51,BI89)),MAX(BH$1:$BH88)+1,0)</f>
        <v>0</v>
      </c>
      <c r="BI89" t="s">
        <v>632</v>
      </c>
      <c r="BJ89" t="str">
        <f>IFERROR(VLOOKUP(ROWS($BJ$2:BJ89),$BH$2:$BI$229,2,0),"")</f>
        <v/>
      </c>
      <c r="BL89">
        <f>IF(ISNUMBER(SEARCH('FORM C-0203'!$D$61,BM89)),MAX(BL$1:BL88)+1,0)</f>
        <v>0</v>
      </c>
      <c r="BM89" t="s">
        <v>632</v>
      </c>
      <c r="BN89" t="str">
        <f>IFERROR(VLOOKUP(ROWS($BN$1:BN88),$BL$2:$BM$229,2,0),"")</f>
        <v/>
      </c>
      <c r="BP89">
        <f>IF(ISNUMBER(SEARCH('FORM C-0203'!$K$61,BQ89)),MAX($BP$1:BP88)+1,0)</f>
        <v>0</v>
      </c>
      <c r="BQ89" t="s">
        <v>632</v>
      </c>
      <c r="BR89" t="str">
        <f>IFERROR(VLOOKUP(ROWS($BR$1:BR88),$BP$2:$BQ$229,2,0),"")</f>
        <v/>
      </c>
    </row>
    <row r="90" spans="5:70" x14ac:dyDescent="0.35">
      <c r="E90">
        <f>IF(ISNUMBER(SEARCH('FORM C-0203'!$D$52,F90)),MAX($E$1:E89)+1,0)</f>
        <v>0</v>
      </c>
      <c r="F90" t="s">
        <v>637</v>
      </c>
      <c r="G90" t="str">
        <f>IFERROR(VLOOKUP(ROWS($G$2:G90),$E$2:$F$229,2,0),"")</f>
        <v/>
      </c>
      <c r="R90" s="31">
        <v>93</v>
      </c>
      <c r="S90" t="s">
        <v>227</v>
      </c>
      <c r="T90" t="s">
        <v>228</v>
      </c>
      <c r="U90" t="s">
        <v>229</v>
      </c>
      <c r="V90" t="s">
        <v>527</v>
      </c>
      <c r="W90">
        <v>100062</v>
      </c>
      <c r="X90" t="s">
        <v>527</v>
      </c>
      <c r="Y90">
        <v>100063</v>
      </c>
      <c r="Z90" t="s">
        <v>132</v>
      </c>
      <c r="AA90" t="s">
        <v>107</v>
      </c>
      <c r="AB90" t="s">
        <v>494</v>
      </c>
      <c r="AD90" t="s">
        <v>638</v>
      </c>
      <c r="AE90" t="s">
        <v>639</v>
      </c>
      <c r="AF90" t="s">
        <v>640</v>
      </c>
      <c r="AG90" t="s">
        <v>238</v>
      </c>
      <c r="AH90">
        <v>100004</v>
      </c>
      <c r="AI90" t="s">
        <v>558</v>
      </c>
      <c r="AJ90" t="s">
        <v>107</v>
      </c>
      <c r="AK90" t="s">
        <v>1701</v>
      </c>
      <c r="BC90" s="195">
        <v>131042</v>
      </c>
      <c r="BD90" s="196" t="s">
        <v>636</v>
      </c>
      <c r="BE90" s="195">
        <v>128105</v>
      </c>
      <c r="BF90" s="196" t="s">
        <v>201</v>
      </c>
      <c r="BH90">
        <f>IF(ISNUMBER(SEARCH('FORM C-0203'!$K$51,BI90)),MAX(BH$1:$BH89)+1,0)</f>
        <v>0</v>
      </c>
      <c r="BI90" t="s">
        <v>637</v>
      </c>
      <c r="BJ90" t="str">
        <f>IFERROR(VLOOKUP(ROWS($BJ$2:BJ90),$BH$2:$BI$229,2,0),"")</f>
        <v/>
      </c>
      <c r="BL90">
        <f>IF(ISNUMBER(SEARCH('FORM C-0203'!$D$61,BM90)),MAX(BL$1:BL89)+1,0)</f>
        <v>0</v>
      </c>
      <c r="BM90" t="s">
        <v>637</v>
      </c>
      <c r="BN90" t="str">
        <f>IFERROR(VLOOKUP(ROWS($BN$1:BN89),$BL$2:$BM$229,2,0),"")</f>
        <v/>
      </c>
      <c r="BP90">
        <f>IF(ISNUMBER(SEARCH('FORM C-0203'!$K$61,BQ90)),MAX($BP$1:BP89)+1,0)</f>
        <v>0</v>
      </c>
      <c r="BQ90" t="s">
        <v>637</v>
      </c>
      <c r="BR90" t="str">
        <f>IFERROR(VLOOKUP(ROWS($BR$1:BR89),$BP$2:$BQ$229,2,0),"")</f>
        <v/>
      </c>
    </row>
    <row r="91" spans="5:70" x14ac:dyDescent="0.35">
      <c r="E91">
        <f>IF(ISNUMBER(SEARCH('FORM C-0203'!$D$52,F91)),MAX($E$1:E90)+1,0)</f>
        <v>0</v>
      </c>
      <c r="F91" t="s">
        <v>642</v>
      </c>
      <c r="G91" t="str">
        <f>IFERROR(VLOOKUP(ROWS($G$2:G91),$E$2:$F$229,2,0),"")</f>
        <v/>
      </c>
      <c r="R91" s="31">
        <v>94</v>
      </c>
      <c r="S91" t="s">
        <v>227</v>
      </c>
      <c r="T91" t="s">
        <v>228</v>
      </c>
      <c r="U91" t="s">
        <v>229</v>
      </c>
      <c r="V91" t="s">
        <v>527</v>
      </c>
      <c r="W91">
        <v>100062</v>
      </c>
      <c r="X91" t="s">
        <v>527</v>
      </c>
      <c r="Y91">
        <v>100063</v>
      </c>
      <c r="Z91" t="s">
        <v>132</v>
      </c>
      <c r="AA91" t="s">
        <v>107</v>
      </c>
      <c r="AB91" t="s">
        <v>494</v>
      </c>
      <c r="AD91" t="s">
        <v>643</v>
      </c>
      <c r="AE91" t="s">
        <v>644</v>
      </c>
      <c r="AF91" t="s">
        <v>645</v>
      </c>
      <c r="AG91" t="s">
        <v>238</v>
      </c>
      <c r="AH91">
        <v>100004</v>
      </c>
      <c r="AI91" t="s">
        <v>558</v>
      </c>
      <c r="AJ91" t="s">
        <v>107</v>
      </c>
      <c r="AK91" t="s">
        <v>1701</v>
      </c>
      <c r="BC91" s="195">
        <v>999999</v>
      </c>
      <c r="BD91" s="196" t="s">
        <v>1706</v>
      </c>
      <c r="BE91" s="195">
        <v>119420</v>
      </c>
      <c r="BF91" s="196" t="s">
        <v>398</v>
      </c>
      <c r="BH91">
        <f>IF(ISNUMBER(SEARCH('FORM C-0203'!$K$51,BI91)),MAX(BH$1:$BH90)+1,0)</f>
        <v>0</v>
      </c>
      <c r="BI91" t="s">
        <v>642</v>
      </c>
      <c r="BJ91" t="str">
        <f>IFERROR(VLOOKUP(ROWS($BJ$2:BJ91),$BH$2:$BI$229,2,0),"")</f>
        <v/>
      </c>
      <c r="BL91">
        <f>IF(ISNUMBER(SEARCH('FORM C-0203'!$D$61,BM91)),MAX(BL$1:BL90)+1,0)</f>
        <v>0</v>
      </c>
      <c r="BM91" t="s">
        <v>642</v>
      </c>
      <c r="BN91" t="str">
        <f>IFERROR(VLOOKUP(ROWS($BN$1:BN90),$BL$2:$BM$229,2,0),"")</f>
        <v/>
      </c>
      <c r="BP91">
        <f>IF(ISNUMBER(SEARCH('FORM C-0203'!$K$61,BQ91)),MAX($BP$1:BP90)+1,0)</f>
        <v>0</v>
      </c>
      <c r="BQ91" t="s">
        <v>642</v>
      </c>
      <c r="BR91" t="str">
        <f>IFERROR(VLOOKUP(ROWS($BR$1:BR90),$BP$2:$BQ$229,2,0),"")</f>
        <v/>
      </c>
    </row>
    <row r="92" spans="5:70" x14ac:dyDescent="0.35">
      <c r="E92">
        <f>IF(ISNUMBER(SEARCH('FORM C-0203'!$D$52,F92)),MAX($E$1:E91)+1,0)</f>
        <v>0</v>
      </c>
      <c r="F92" t="s">
        <v>647</v>
      </c>
      <c r="G92" t="str">
        <f>IFERROR(VLOOKUP(ROWS($G$2:G92),$E$2:$F$229,2,0),"")</f>
        <v/>
      </c>
      <c r="R92" s="31">
        <v>95</v>
      </c>
      <c r="S92" t="s">
        <v>227</v>
      </c>
      <c r="T92" t="s">
        <v>228</v>
      </c>
      <c r="U92" t="s">
        <v>229</v>
      </c>
      <c r="V92" t="s">
        <v>527</v>
      </c>
      <c r="W92">
        <v>100062</v>
      </c>
      <c r="X92" t="s">
        <v>527</v>
      </c>
      <c r="Y92">
        <v>100063</v>
      </c>
      <c r="Z92" t="s">
        <v>132</v>
      </c>
      <c r="AA92" t="s">
        <v>107</v>
      </c>
      <c r="AB92" t="s">
        <v>494</v>
      </c>
      <c r="AD92" t="s">
        <v>648</v>
      </c>
      <c r="AE92" t="s">
        <v>649</v>
      </c>
      <c r="AF92" t="s">
        <v>650</v>
      </c>
      <c r="AG92" t="s">
        <v>238</v>
      </c>
      <c r="AH92">
        <v>100004</v>
      </c>
      <c r="AI92" t="s">
        <v>558</v>
      </c>
      <c r="AJ92" t="s">
        <v>107</v>
      </c>
      <c r="AK92" t="s">
        <v>1701</v>
      </c>
      <c r="BC92" s="195">
        <v>126270</v>
      </c>
      <c r="BD92" s="196" t="s">
        <v>641</v>
      </c>
      <c r="BE92" s="195">
        <v>126066</v>
      </c>
      <c r="BF92" s="196" t="s">
        <v>603</v>
      </c>
      <c r="BH92">
        <f>IF(ISNUMBER(SEARCH('FORM C-0203'!$K$51,BI92)),MAX(BH$1:$BH91)+1,0)</f>
        <v>0</v>
      </c>
      <c r="BI92" t="s">
        <v>647</v>
      </c>
      <c r="BJ92" t="str">
        <f>IFERROR(VLOOKUP(ROWS($BJ$2:BJ92),$BH$2:$BI$229,2,0),"")</f>
        <v/>
      </c>
      <c r="BL92">
        <f>IF(ISNUMBER(SEARCH('FORM C-0203'!$D$61,BM92)),MAX(BL$1:BL91)+1,0)</f>
        <v>0</v>
      </c>
      <c r="BM92" t="s">
        <v>647</v>
      </c>
      <c r="BN92" t="str">
        <f>IFERROR(VLOOKUP(ROWS($BN$1:BN91),$BL$2:$BM$229,2,0),"")</f>
        <v/>
      </c>
      <c r="BP92">
        <f>IF(ISNUMBER(SEARCH('FORM C-0203'!$K$61,BQ92)),MAX($BP$1:BP91)+1,0)</f>
        <v>0</v>
      </c>
      <c r="BQ92" t="s">
        <v>647</v>
      </c>
      <c r="BR92" t="str">
        <f>IFERROR(VLOOKUP(ROWS($BR$1:BR91),$BP$2:$BQ$229,2,0),"")</f>
        <v/>
      </c>
    </row>
    <row r="93" spans="5:70" x14ac:dyDescent="0.35">
      <c r="E93">
        <f>IF(ISNUMBER(SEARCH('FORM C-0203'!$D$52,F93)),MAX($E$1:E92)+1,0)</f>
        <v>0</v>
      </c>
      <c r="F93" t="s">
        <v>652</v>
      </c>
      <c r="G93" t="str">
        <f>IFERROR(VLOOKUP(ROWS($G$2:G93),$E$2:$F$229,2,0),"")</f>
        <v/>
      </c>
      <c r="R93" s="31">
        <v>96</v>
      </c>
      <c r="S93" t="s">
        <v>227</v>
      </c>
      <c r="T93" t="s">
        <v>228</v>
      </c>
      <c r="U93" t="s">
        <v>229</v>
      </c>
      <c r="V93" t="s">
        <v>527</v>
      </c>
      <c r="W93">
        <v>100062</v>
      </c>
      <c r="X93" t="s">
        <v>527</v>
      </c>
      <c r="Y93">
        <v>100063</v>
      </c>
      <c r="Z93" t="s">
        <v>132</v>
      </c>
      <c r="AA93" t="s">
        <v>107</v>
      </c>
      <c r="AB93" t="s">
        <v>494</v>
      </c>
      <c r="AD93" t="s">
        <v>653</v>
      </c>
      <c r="AE93" t="s">
        <v>654</v>
      </c>
      <c r="AF93" t="s">
        <v>655</v>
      </c>
      <c r="AG93" t="s">
        <v>238</v>
      </c>
      <c r="AH93">
        <v>100004</v>
      </c>
      <c r="AI93" t="s">
        <v>558</v>
      </c>
      <c r="AJ93" t="s">
        <v>107</v>
      </c>
      <c r="AK93" t="s">
        <v>1701</v>
      </c>
      <c r="BC93" s="195">
        <v>130018</v>
      </c>
      <c r="BD93" s="196" t="s">
        <v>646</v>
      </c>
      <c r="BE93" s="195">
        <v>126066</v>
      </c>
      <c r="BF93" s="196" t="s">
        <v>603</v>
      </c>
      <c r="BH93">
        <f>IF(ISNUMBER(SEARCH('FORM C-0203'!$K$51,BI93)),MAX(BH$1:$BH92)+1,0)</f>
        <v>0</v>
      </c>
      <c r="BI93" t="s">
        <v>652</v>
      </c>
      <c r="BJ93" t="str">
        <f>IFERROR(VLOOKUP(ROWS($BJ$2:BJ93),$BH$2:$BI$229,2,0),"")</f>
        <v/>
      </c>
      <c r="BL93">
        <f>IF(ISNUMBER(SEARCH('FORM C-0203'!$D$61,BM93)),MAX(BL$1:BL92)+1,0)</f>
        <v>0</v>
      </c>
      <c r="BM93" t="s">
        <v>652</v>
      </c>
      <c r="BN93" t="str">
        <f>IFERROR(VLOOKUP(ROWS($BN$1:BN92),$BL$2:$BM$229,2,0),"")</f>
        <v/>
      </c>
      <c r="BP93">
        <f>IF(ISNUMBER(SEARCH('FORM C-0203'!$K$61,BQ93)),MAX($BP$1:BP92)+1,0)</f>
        <v>0</v>
      </c>
      <c r="BQ93" t="s">
        <v>652</v>
      </c>
      <c r="BR93" t="str">
        <f>IFERROR(VLOOKUP(ROWS($BR$1:BR92),$BP$2:$BQ$229,2,0),"")</f>
        <v/>
      </c>
    </row>
    <row r="94" spans="5:70" x14ac:dyDescent="0.35">
      <c r="E94">
        <f>IF(ISNUMBER(SEARCH('FORM C-0203'!$D$52,F94)),MAX($E$1:E93)+1,0)</f>
        <v>0</v>
      </c>
      <c r="F94" t="s">
        <v>657</v>
      </c>
      <c r="G94" t="str">
        <f>IFERROR(VLOOKUP(ROWS($G$2:G94),$E$2:$F$229,2,0),"")</f>
        <v/>
      </c>
      <c r="R94" s="31">
        <v>97</v>
      </c>
      <c r="S94" t="s">
        <v>227</v>
      </c>
      <c r="T94" t="s">
        <v>228</v>
      </c>
      <c r="U94" t="s">
        <v>229</v>
      </c>
      <c r="V94" t="s">
        <v>527</v>
      </c>
      <c r="W94">
        <v>100062</v>
      </c>
      <c r="X94" t="s">
        <v>527</v>
      </c>
      <c r="Y94">
        <v>100063</v>
      </c>
      <c r="Z94" t="s">
        <v>132</v>
      </c>
      <c r="AA94" t="s">
        <v>107</v>
      </c>
      <c r="AB94" t="s">
        <v>494</v>
      </c>
      <c r="AD94" t="s">
        <v>658</v>
      </c>
      <c r="AE94" t="s">
        <v>659</v>
      </c>
      <c r="AF94" t="s">
        <v>660</v>
      </c>
      <c r="AG94" t="s">
        <v>238</v>
      </c>
      <c r="AH94">
        <v>100004</v>
      </c>
      <c r="AI94" t="s">
        <v>558</v>
      </c>
      <c r="AJ94" t="s">
        <v>107</v>
      </c>
      <c r="AK94" t="s">
        <v>1701</v>
      </c>
      <c r="BC94" s="195">
        <v>132820</v>
      </c>
      <c r="BD94" s="196" t="s">
        <v>651</v>
      </c>
      <c r="BE94" s="195">
        <v>132767</v>
      </c>
      <c r="BF94" s="196" t="s">
        <v>478</v>
      </c>
      <c r="BH94">
        <f>IF(ISNUMBER(SEARCH('FORM C-0203'!$K$51,BI94)),MAX(BH$1:$BH93)+1,0)</f>
        <v>0</v>
      </c>
      <c r="BI94" t="s">
        <v>657</v>
      </c>
      <c r="BJ94" t="str">
        <f>IFERROR(VLOOKUP(ROWS($BJ$2:BJ94),$BH$2:$BI$229,2,0),"")</f>
        <v/>
      </c>
      <c r="BL94">
        <f>IF(ISNUMBER(SEARCH('FORM C-0203'!$D$61,BM94)),MAX(BL$1:BL93)+1,0)</f>
        <v>0</v>
      </c>
      <c r="BM94" t="s">
        <v>657</v>
      </c>
      <c r="BN94" t="str">
        <f>IFERROR(VLOOKUP(ROWS($BN$1:BN93),$BL$2:$BM$229,2,0),"")</f>
        <v/>
      </c>
      <c r="BP94">
        <f>IF(ISNUMBER(SEARCH('FORM C-0203'!$K$61,BQ94)),MAX($BP$1:BP93)+1,0)</f>
        <v>0</v>
      </c>
      <c r="BQ94" t="s">
        <v>657</v>
      </c>
      <c r="BR94" t="str">
        <f>IFERROR(VLOOKUP(ROWS($BR$1:BR93),$BP$2:$BQ$229,2,0),"")</f>
        <v/>
      </c>
    </row>
    <row r="95" spans="5:70" x14ac:dyDescent="0.35">
      <c r="E95">
        <f>IF(ISNUMBER(SEARCH('FORM C-0203'!$D$52,F95)),MAX($E$1:E94)+1,0)</f>
        <v>0</v>
      </c>
      <c r="F95" t="s">
        <v>662</v>
      </c>
      <c r="G95" t="str">
        <f>IFERROR(VLOOKUP(ROWS($G$2:G95),$E$2:$F$229,2,0),"")</f>
        <v/>
      </c>
      <c r="R95" s="31">
        <v>98</v>
      </c>
      <c r="S95" t="s">
        <v>227</v>
      </c>
      <c r="T95" t="s">
        <v>228</v>
      </c>
      <c r="U95" t="s">
        <v>229</v>
      </c>
      <c r="V95" t="s">
        <v>527</v>
      </c>
      <c r="W95">
        <v>100062</v>
      </c>
      <c r="X95" t="s">
        <v>527</v>
      </c>
      <c r="Y95">
        <v>100063</v>
      </c>
      <c r="Z95" t="s">
        <v>132</v>
      </c>
      <c r="AA95" t="s">
        <v>107</v>
      </c>
      <c r="AB95" t="s">
        <v>494</v>
      </c>
      <c r="AD95" t="s">
        <v>663</v>
      </c>
      <c r="AE95" t="s">
        <v>664</v>
      </c>
      <c r="AF95" t="s">
        <v>665</v>
      </c>
      <c r="AG95" t="s">
        <v>230</v>
      </c>
      <c r="AH95">
        <v>100005</v>
      </c>
      <c r="AI95" t="s">
        <v>558</v>
      </c>
      <c r="AJ95" t="s">
        <v>107</v>
      </c>
      <c r="AK95" t="s">
        <v>1701</v>
      </c>
      <c r="BC95" s="195">
        <v>132824</v>
      </c>
      <c r="BD95" s="196" t="s">
        <v>656</v>
      </c>
      <c r="BE95" s="195">
        <v>132765</v>
      </c>
      <c r="BF95" s="196" t="s">
        <v>363</v>
      </c>
      <c r="BH95">
        <f>IF(ISNUMBER(SEARCH('FORM C-0203'!$K$51,BI95)),MAX(BH$1:$BH94)+1,0)</f>
        <v>0</v>
      </c>
      <c r="BI95" t="s">
        <v>662</v>
      </c>
      <c r="BJ95" t="str">
        <f>IFERROR(VLOOKUP(ROWS($BJ$2:BJ95),$BH$2:$BI$229,2,0),"")</f>
        <v/>
      </c>
      <c r="BL95">
        <f>IF(ISNUMBER(SEARCH('FORM C-0203'!$D$61,BM95)),MAX(BL$1:BL94)+1,0)</f>
        <v>0</v>
      </c>
      <c r="BM95" t="s">
        <v>662</v>
      </c>
      <c r="BN95" t="str">
        <f>IFERROR(VLOOKUP(ROWS($BN$1:BN94),$BL$2:$BM$229,2,0),"")</f>
        <v/>
      </c>
      <c r="BP95">
        <f>IF(ISNUMBER(SEARCH('FORM C-0203'!$K$61,BQ95)),MAX($BP$1:BP94)+1,0)</f>
        <v>0</v>
      </c>
      <c r="BQ95" t="s">
        <v>662</v>
      </c>
      <c r="BR95" t="str">
        <f>IFERROR(VLOOKUP(ROWS($BR$1:BR94),$BP$2:$BQ$229,2,0),"")</f>
        <v/>
      </c>
    </row>
    <row r="96" spans="5:70" x14ac:dyDescent="0.35">
      <c r="E96">
        <f>IF(ISNUMBER(SEARCH('FORM C-0203'!$D$52,F96)),MAX($E$1:E95)+1,0)</f>
        <v>0</v>
      </c>
      <c r="F96" t="s">
        <v>667</v>
      </c>
      <c r="G96" t="str">
        <f>IFERROR(VLOOKUP(ROWS($G$2:G96),$E$2:$F$229,2,0),"")</f>
        <v/>
      </c>
      <c r="R96" s="31">
        <v>99</v>
      </c>
      <c r="S96" t="s">
        <v>235</v>
      </c>
      <c r="T96" t="s">
        <v>236</v>
      </c>
      <c r="U96" t="s">
        <v>237</v>
      </c>
      <c r="V96" t="s">
        <v>527</v>
      </c>
      <c r="W96">
        <v>100062</v>
      </c>
      <c r="X96" t="s">
        <v>527</v>
      </c>
      <c r="Y96">
        <v>100063</v>
      </c>
      <c r="Z96" t="s">
        <v>132</v>
      </c>
      <c r="AA96" t="s">
        <v>107</v>
      </c>
      <c r="AB96" t="s">
        <v>494</v>
      </c>
      <c r="AD96" t="s">
        <v>668</v>
      </c>
      <c r="AE96" t="s">
        <v>669</v>
      </c>
      <c r="AF96" t="s">
        <v>670</v>
      </c>
      <c r="AG96" t="s">
        <v>230</v>
      </c>
      <c r="AH96">
        <v>100005</v>
      </c>
      <c r="AI96" t="s">
        <v>558</v>
      </c>
      <c r="AJ96" t="s">
        <v>107</v>
      </c>
      <c r="AK96" t="s">
        <v>1701</v>
      </c>
      <c r="BC96" s="195">
        <v>126424</v>
      </c>
      <c r="BD96" s="196" t="s">
        <v>661</v>
      </c>
      <c r="BE96" s="195">
        <v>100652</v>
      </c>
      <c r="BF96" s="196" t="s">
        <v>240</v>
      </c>
      <c r="BH96">
        <f>IF(ISNUMBER(SEARCH('FORM C-0203'!$K$51,BI96)),MAX(BH$1:$BH95)+1,0)</f>
        <v>0</v>
      </c>
      <c r="BI96" t="s">
        <v>667</v>
      </c>
      <c r="BJ96" t="str">
        <f>IFERROR(VLOOKUP(ROWS($BJ$2:BJ96),$BH$2:$BI$229,2,0),"")</f>
        <v/>
      </c>
      <c r="BL96">
        <f>IF(ISNUMBER(SEARCH('FORM C-0203'!$D$61,BM96)),MAX(BL$1:BL95)+1,0)</f>
        <v>0</v>
      </c>
      <c r="BM96" t="s">
        <v>667</v>
      </c>
      <c r="BN96" t="str">
        <f>IFERROR(VLOOKUP(ROWS($BN$1:BN95),$BL$2:$BM$229,2,0),"")</f>
        <v/>
      </c>
      <c r="BP96">
        <f>IF(ISNUMBER(SEARCH('FORM C-0203'!$K$61,BQ96)),MAX($BP$1:BP95)+1,0)</f>
        <v>0</v>
      </c>
      <c r="BQ96" t="s">
        <v>667</v>
      </c>
      <c r="BR96" t="str">
        <f>IFERROR(VLOOKUP(ROWS($BR$1:BR95),$BP$2:$BQ$229,2,0),"")</f>
        <v/>
      </c>
    </row>
    <row r="97" spans="5:70" x14ac:dyDescent="0.35">
      <c r="E97">
        <f>IF(ISNUMBER(SEARCH('FORM C-0203'!$D$52,F97)),MAX($E$1:E96)+1,0)</f>
        <v>0</v>
      </c>
      <c r="F97" t="s">
        <v>672</v>
      </c>
      <c r="G97" t="str">
        <f>IFERROR(VLOOKUP(ROWS($G$2:G97),$E$2:$F$229,2,0),"")</f>
        <v/>
      </c>
      <c r="R97" s="31">
        <v>100</v>
      </c>
      <c r="S97" t="s">
        <v>235</v>
      </c>
      <c r="T97" t="s">
        <v>236</v>
      </c>
      <c r="U97" t="s">
        <v>237</v>
      </c>
      <c r="V97" t="s">
        <v>527</v>
      </c>
      <c r="W97">
        <v>100062</v>
      </c>
      <c r="X97" t="s">
        <v>527</v>
      </c>
      <c r="Y97">
        <v>100063</v>
      </c>
      <c r="Z97" t="s">
        <v>132</v>
      </c>
      <c r="AA97" t="s">
        <v>107</v>
      </c>
      <c r="AB97" t="s">
        <v>494</v>
      </c>
      <c r="AD97" t="s">
        <v>673</v>
      </c>
      <c r="AE97" t="s">
        <v>674</v>
      </c>
      <c r="AF97" t="s">
        <v>675</v>
      </c>
      <c r="AG97" t="s">
        <v>299</v>
      </c>
      <c r="AH97">
        <v>100003</v>
      </c>
      <c r="AI97" t="s">
        <v>558</v>
      </c>
      <c r="AJ97" t="s">
        <v>107</v>
      </c>
      <c r="AK97" t="s">
        <v>1701</v>
      </c>
      <c r="BC97" s="195">
        <v>138429</v>
      </c>
      <c r="BD97" s="196" t="s">
        <v>1708</v>
      </c>
      <c r="BE97" s="195">
        <v>138095</v>
      </c>
      <c r="BF97" s="196" t="s">
        <v>1697</v>
      </c>
      <c r="BH97">
        <f>IF(ISNUMBER(SEARCH('FORM C-0203'!$K$51,BI97)),MAX(BH$1:$BH96)+1,0)</f>
        <v>0</v>
      </c>
      <c r="BI97" t="s">
        <v>672</v>
      </c>
      <c r="BJ97" t="str">
        <f>IFERROR(VLOOKUP(ROWS($BJ$2:BJ97),$BH$2:$BI$229,2,0),"")</f>
        <v/>
      </c>
      <c r="BL97">
        <f>IF(ISNUMBER(SEARCH('FORM C-0203'!$D$61,BM97)),MAX(BL$1:BL96)+1,0)</f>
        <v>0</v>
      </c>
      <c r="BM97" t="s">
        <v>672</v>
      </c>
      <c r="BN97" t="str">
        <f>IFERROR(VLOOKUP(ROWS($BN$1:BN96),$BL$2:$BM$229,2,0),"")</f>
        <v/>
      </c>
      <c r="BP97">
        <f>IF(ISNUMBER(SEARCH('FORM C-0203'!$K$61,BQ97)),MAX($BP$1:BP96)+1,0)</f>
        <v>0</v>
      </c>
      <c r="BQ97" t="s">
        <v>672</v>
      </c>
      <c r="BR97" t="str">
        <f>IFERROR(VLOOKUP(ROWS($BR$1:BR96),$BP$2:$BQ$229,2,0),"")</f>
        <v/>
      </c>
    </row>
    <row r="98" spans="5:70" x14ac:dyDescent="0.35">
      <c r="E98">
        <f>IF(ISNUMBER(SEARCH('FORM C-0203'!$D$52,F98)),MAX($E$1:E97)+1,0)</f>
        <v>0</v>
      </c>
      <c r="F98" t="s">
        <v>677</v>
      </c>
      <c r="G98" t="str">
        <f>IFERROR(VLOOKUP(ROWS($G$2:G98),$E$2:$F$229,2,0),"")</f>
        <v/>
      </c>
      <c r="R98" s="31">
        <v>101</v>
      </c>
      <c r="S98" t="s">
        <v>235</v>
      </c>
      <c r="T98" t="s">
        <v>236</v>
      </c>
      <c r="U98" t="s">
        <v>237</v>
      </c>
      <c r="V98" t="s">
        <v>527</v>
      </c>
      <c r="W98">
        <v>100062</v>
      </c>
      <c r="X98" t="s">
        <v>527</v>
      </c>
      <c r="Y98">
        <v>100063</v>
      </c>
      <c r="Z98" t="s">
        <v>132</v>
      </c>
      <c r="AA98" t="s">
        <v>107</v>
      </c>
      <c r="AB98" t="s">
        <v>494</v>
      </c>
      <c r="AD98" t="s">
        <v>678</v>
      </c>
      <c r="AE98" t="s">
        <v>679</v>
      </c>
      <c r="AF98" t="s">
        <v>680</v>
      </c>
      <c r="AG98" t="s">
        <v>299</v>
      </c>
      <c r="AH98">
        <v>100003</v>
      </c>
      <c r="AI98" t="s">
        <v>558</v>
      </c>
      <c r="AJ98" t="s">
        <v>107</v>
      </c>
      <c r="AK98" t="s">
        <v>494</v>
      </c>
      <c r="BC98" s="195">
        <v>130976</v>
      </c>
      <c r="BD98" s="196" t="s">
        <v>666</v>
      </c>
      <c r="BE98" s="195">
        <v>126067</v>
      </c>
      <c r="BF98" s="196" t="s">
        <v>534</v>
      </c>
      <c r="BH98">
        <f>IF(ISNUMBER(SEARCH('FORM C-0203'!$K$51,BI98)),MAX(BH$1:$BH97)+1,0)</f>
        <v>0</v>
      </c>
      <c r="BI98" t="s">
        <v>677</v>
      </c>
      <c r="BJ98" t="str">
        <f>IFERROR(VLOOKUP(ROWS($BJ$2:BJ98),$BH$2:$BI$229,2,0),"")</f>
        <v/>
      </c>
      <c r="BL98">
        <f>IF(ISNUMBER(SEARCH('FORM C-0203'!$D$61,BM98)),MAX(BL$1:BL97)+1,0)</f>
        <v>0</v>
      </c>
      <c r="BM98" t="s">
        <v>677</v>
      </c>
      <c r="BN98" t="str">
        <f>IFERROR(VLOOKUP(ROWS($BN$1:BN97),$BL$2:$BM$229,2,0),"")</f>
        <v/>
      </c>
      <c r="BP98">
        <f>IF(ISNUMBER(SEARCH('FORM C-0203'!$K$61,BQ98)),MAX($BP$1:BP97)+1,0)</f>
        <v>0</v>
      </c>
      <c r="BQ98" t="s">
        <v>677</v>
      </c>
      <c r="BR98" t="str">
        <f>IFERROR(VLOOKUP(ROWS($BR$1:BR97),$BP$2:$BQ$229,2,0),"")</f>
        <v/>
      </c>
    </row>
    <row r="99" spans="5:70" x14ac:dyDescent="0.35">
      <c r="E99">
        <f>IF(ISNUMBER(SEARCH('FORM C-0203'!$D$52,F99)),MAX($E$1:E98)+1,0)</f>
        <v>0</v>
      </c>
      <c r="F99" t="s">
        <v>683</v>
      </c>
      <c r="G99" t="str">
        <f>IFERROR(VLOOKUP(ROWS($G$2:G99),$E$2:$F$229,2,0),"")</f>
        <v/>
      </c>
      <c r="R99" s="31">
        <v>102</v>
      </c>
      <c r="S99" t="s">
        <v>235</v>
      </c>
      <c r="T99" t="s">
        <v>236</v>
      </c>
      <c r="U99" t="s">
        <v>237</v>
      </c>
      <c r="V99" t="s">
        <v>527</v>
      </c>
      <c r="W99">
        <v>100062</v>
      </c>
      <c r="X99" t="s">
        <v>527</v>
      </c>
      <c r="Y99">
        <v>100063</v>
      </c>
      <c r="Z99" t="s">
        <v>132</v>
      </c>
      <c r="AA99" t="s">
        <v>107</v>
      </c>
      <c r="AB99" t="s">
        <v>494</v>
      </c>
      <c r="AD99" t="s">
        <v>684</v>
      </c>
      <c r="AE99" t="s">
        <v>685</v>
      </c>
      <c r="AF99" t="s">
        <v>686</v>
      </c>
      <c r="AG99" t="s">
        <v>299</v>
      </c>
      <c r="AH99">
        <v>100003</v>
      </c>
      <c r="AI99" t="s">
        <v>558</v>
      </c>
      <c r="AJ99" t="s">
        <v>107</v>
      </c>
      <c r="AK99" t="s">
        <v>1701</v>
      </c>
      <c r="BC99" s="195">
        <v>100267</v>
      </c>
      <c r="BD99" s="196" t="s">
        <v>671</v>
      </c>
      <c r="BE99" s="195">
        <v>100668</v>
      </c>
      <c r="BF99" s="196" t="s">
        <v>223</v>
      </c>
      <c r="BH99">
        <f>IF(ISNUMBER(SEARCH('FORM C-0203'!$K$51,BI99)),MAX(BH$1:$BH98)+1,0)</f>
        <v>0</v>
      </c>
      <c r="BI99" t="s">
        <v>683</v>
      </c>
      <c r="BJ99" t="str">
        <f>IFERROR(VLOOKUP(ROWS($BJ$2:BJ99),$BH$2:$BI$229,2,0),"")</f>
        <v/>
      </c>
      <c r="BL99">
        <f>IF(ISNUMBER(SEARCH('FORM C-0203'!$D$61,BM99)),MAX(BL$1:BL98)+1,0)</f>
        <v>0</v>
      </c>
      <c r="BM99" t="s">
        <v>683</v>
      </c>
      <c r="BN99" t="str">
        <f>IFERROR(VLOOKUP(ROWS($BN$1:BN98),$BL$2:$BM$229,2,0),"")</f>
        <v/>
      </c>
      <c r="BP99">
        <f>IF(ISNUMBER(SEARCH('FORM C-0203'!$K$61,BQ99)),MAX($BP$1:BP98)+1,0)</f>
        <v>0</v>
      </c>
      <c r="BQ99" t="s">
        <v>683</v>
      </c>
      <c r="BR99" t="str">
        <f>IFERROR(VLOOKUP(ROWS($BR$1:BR98),$BP$2:$BQ$229,2,0),"")</f>
        <v/>
      </c>
    </row>
    <row r="100" spans="5:70" x14ac:dyDescent="0.35">
      <c r="E100">
        <f>IF(ISNUMBER(SEARCH('FORM C-0203'!$D$52,F100)),MAX($E$1:E99)+1,0)</f>
        <v>0</v>
      </c>
      <c r="F100" t="s">
        <v>688</v>
      </c>
      <c r="G100" t="str">
        <f>IFERROR(VLOOKUP(ROWS($G$2:G100),$E$2:$F$229,2,0),"")</f>
        <v/>
      </c>
      <c r="R100" s="31">
        <v>103</v>
      </c>
      <c r="S100" t="s">
        <v>235</v>
      </c>
      <c r="T100" t="s">
        <v>236</v>
      </c>
      <c r="U100" t="s">
        <v>237</v>
      </c>
      <c r="V100" t="s">
        <v>527</v>
      </c>
      <c r="W100">
        <v>100062</v>
      </c>
      <c r="X100" t="s">
        <v>527</v>
      </c>
      <c r="Y100">
        <v>100063</v>
      </c>
      <c r="Z100" t="s">
        <v>132</v>
      </c>
      <c r="AA100" t="s">
        <v>107</v>
      </c>
      <c r="AB100" t="s">
        <v>494</v>
      </c>
      <c r="AD100" t="s">
        <v>689</v>
      </c>
      <c r="AE100" t="s">
        <v>679</v>
      </c>
      <c r="AF100" t="s">
        <v>690</v>
      </c>
      <c r="AG100" t="s">
        <v>299</v>
      </c>
      <c r="AH100">
        <v>100003</v>
      </c>
      <c r="AI100" t="s">
        <v>558</v>
      </c>
      <c r="AJ100" t="s">
        <v>107</v>
      </c>
      <c r="AK100" t="s">
        <v>1701</v>
      </c>
      <c r="BC100" s="195">
        <v>100005</v>
      </c>
      <c r="BD100" s="196" t="s">
        <v>676</v>
      </c>
      <c r="BE100" s="195">
        <v>100632</v>
      </c>
      <c r="BF100" s="196" t="s">
        <v>558</v>
      </c>
      <c r="BH100">
        <f>IF(ISNUMBER(SEARCH('FORM C-0203'!$K$51,BI100)),MAX(BH$1:$BH99)+1,0)</f>
        <v>0</v>
      </c>
      <c r="BI100" t="s">
        <v>688</v>
      </c>
      <c r="BJ100" t="str">
        <f>IFERROR(VLOOKUP(ROWS($BJ$2:BJ100),$BH$2:$BI$229,2,0),"")</f>
        <v/>
      </c>
      <c r="BL100">
        <f>IF(ISNUMBER(SEARCH('FORM C-0203'!$D$61,BM100)),MAX(BL$1:BL99)+1,0)</f>
        <v>0</v>
      </c>
      <c r="BM100" t="s">
        <v>688</v>
      </c>
      <c r="BN100" t="str">
        <f>IFERROR(VLOOKUP(ROWS($BN$1:BN99),$BL$2:$BM$229,2,0),"")</f>
        <v/>
      </c>
      <c r="BP100">
        <f>IF(ISNUMBER(SEARCH('FORM C-0203'!$K$61,BQ100)),MAX($BP$1:BP99)+1,0)</f>
        <v>0</v>
      </c>
      <c r="BQ100" t="s">
        <v>688</v>
      </c>
      <c r="BR100" t="str">
        <f>IFERROR(VLOOKUP(ROWS($BR$1:BR99),$BP$2:$BQ$229,2,0),"")</f>
        <v/>
      </c>
    </row>
    <row r="101" spans="5:70" x14ac:dyDescent="0.35">
      <c r="E101">
        <f>IF(ISNUMBER(SEARCH('FORM C-0203'!$D$52,F101)),MAX($E$1:E100)+1,0)</f>
        <v>0</v>
      </c>
      <c r="F101" t="s">
        <v>692</v>
      </c>
      <c r="G101" t="str">
        <f>IFERROR(VLOOKUP(ROWS($G$2:G101),$E$2:$F$229,2,0),"")</f>
        <v/>
      </c>
      <c r="R101" s="31">
        <v>104</v>
      </c>
      <c r="S101" t="s">
        <v>235</v>
      </c>
      <c r="T101" t="s">
        <v>236</v>
      </c>
      <c r="U101" t="s">
        <v>237</v>
      </c>
      <c r="V101" t="s">
        <v>527</v>
      </c>
      <c r="W101">
        <v>100062</v>
      </c>
      <c r="X101" t="s">
        <v>527</v>
      </c>
      <c r="Y101">
        <v>100063</v>
      </c>
      <c r="Z101" t="s">
        <v>132</v>
      </c>
      <c r="AA101" t="s">
        <v>107</v>
      </c>
      <c r="AB101" t="s">
        <v>494</v>
      </c>
      <c r="AD101" t="s">
        <v>693</v>
      </c>
      <c r="AE101" t="s">
        <v>694</v>
      </c>
      <c r="AF101" t="s">
        <v>695</v>
      </c>
      <c r="AG101" t="s">
        <v>299</v>
      </c>
      <c r="AH101">
        <v>100003</v>
      </c>
      <c r="AI101" t="s">
        <v>558</v>
      </c>
      <c r="AJ101" t="s">
        <v>107</v>
      </c>
      <c r="AK101" t="s">
        <v>1701</v>
      </c>
      <c r="BC101" s="195">
        <v>100181</v>
      </c>
      <c r="BD101" s="196" t="s">
        <v>681</v>
      </c>
      <c r="BE101" s="195">
        <v>116816</v>
      </c>
      <c r="BF101" s="196" t="s">
        <v>682</v>
      </c>
      <c r="BH101">
        <f>IF(ISNUMBER(SEARCH('FORM C-0203'!$K$51,BI101)),MAX(BH$1:$BH100)+1,0)</f>
        <v>0</v>
      </c>
      <c r="BI101" t="s">
        <v>692</v>
      </c>
      <c r="BJ101" t="str">
        <f>IFERROR(VLOOKUP(ROWS($BJ$2:BJ101),$BH$2:$BI$229,2,0),"")</f>
        <v/>
      </c>
      <c r="BL101">
        <f>IF(ISNUMBER(SEARCH('FORM C-0203'!$D$61,BM101)),MAX(BL$1:BL100)+1,0)</f>
        <v>0</v>
      </c>
      <c r="BM101" t="s">
        <v>692</v>
      </c>
      <c r="BN101" t="str">
        <f>IFERROR(VLOOKUP(ROWS($BN$1:BN100),$BL$2:$BM$229,2,0),"")</f>
        <v/>
      </c>
      <c r="BP101">
        <f>IF(ISNUMBER(SEARCH('FORM C-0203'!$K$61,BQ101)),MAX($BP$1:BP100)+1,0)</f>
        <v>0</v>
      </c>
      <c r="BQ101" t="s">
        <v>692</v>
      </c>
      <c r="BR101" t="str">
        <f>IFERROR(VLOOKUP(ROWS($BR$1:BR100),$BP$2:$BQ$229,2,0),"")</f>
        <v/>
      </c>
    </row>
    <row r="102" spans="5:70" x14ac:dyDescent="0.35">
      <c r="E102">
        <f>IF(ISNUMBER(SEARCH('FORM C-0203'!$D$52,F102)),MAX($E$1:E101)+1,0)</f>
        <v>0</v>
      </c>
      <c r="F102" t="s">
        <v>697</v>
      </c>
      <c r="G102" t="str">
        <f>IFERROR(VLOOKUP(ROWS($G$2:G102),$E$2:$F$229,2,0),"")</f>
        <v/>
      </c>
      <c r="R102" s="31">
        <v>105</v>
      </c>
      <c r="S102" t="s">
        <v>235</v>
      </c>
      <c r="T102" t="s">
        <v>236</v>
      </c>
      <c r="U102" t="s">
        <v>237</v>
      </c>
      <c r="V102" t="s">
        <v>527</v>
      </c>
      <c r="W102">
        <v>100062</v>
      </c>
      <c r="X102" t="s">
        <v>527</v>
      </c>
      <c r="Y102">
        <v>100063</v>
      </c>
      <c r="Z102" t="s">
        <v>132</v>
      </c>
      <c r="AA102" t="s">
        <v>107</v>
      </c>
      <c r="AB102" t="s">
        <v>494</v>
      </c>
      <c r="BC102" s="195">
        <v>131098</v>
      </c>
      <c r="BD102" s="196" t="s">
        <v>687</v>
      </c>
      <c r="BE102" s="195">
        <v>100661</v>
      </c>
      <c r="BF102" s="196" t="s">
        <v>438</v>
      </c>
      <c r="BH102">
        <f>IF(ISNUMBER(SEARCH('FORM C-0203'!$K$51,BI102)),MAX(BH$1:$BH101)+1,0)</f>
        <v>0</v>
      </c>
      <c r="BI102" t="s">
        <v>697</v>
      </c>
      <c r="BJ102" t="str">
        <f>IFERROR(VLOOKUP(ROWS($BJ$2:BJ102),$BH$2:$BI$229,2,0),"")</f>
        <v/>
      </c>
      <c r="BL102">
        <f>IF(ISNUMBER(SEARCH('FORM C-0203'!$D$61,BM102)),MAX(BL$1:BL101)+1,0)</f>
        <v>0</v>
      </c>
      <c r="BM102" t="s">
        <v>697</v>
      </c>
      <c r="BN102" t="str">
        <f>IFERROR(VLOOKUP(ROWS($BN$1:BN101),$BL$2:$BM$229,2,0),"")</f>
        <v/>
      </c>
      <c r="BP102">
        <f>IF(ISNUMBER(SEARCH('FORM C-0203'!$K$61,BQ102)),MAX($BP$1:BP101)+1,0)</f>
        <v>0</v>
      </c>
      <c r="BQ102" t="s">
        <v>697</v>
      </c>
      <c r="BR102" t="str">
        <f>IFERROR(VLOOKUP(ROWS($BR$1:BR101),$BP$2:$BQ$229,2,0),"")</f>
        <v/>
      </c>
    </row>
    <row r="103" spans="5:70" x14ac:dyDescent="0.35">
      <c r="E103">
        <f>IF(ISNUMBER(SEARCH('FORM C-0203'!$D$52,F103)),MAX($E$1:E102)+1,0)</f>
        <v>0</v>
      </c>
      <c r="F103" t="s">
        <v>699</v>
      </c>
      <c r="G103" t="str">
        <f>IFERROR(VLOOKUP(ROWS($G$2:G103),$E$2:$F$229,2,0),"")</f>
        <v/>
      </c>
      <c r="R103" s="31">
        <v>106</v>
      </c>
      <c r="S103" t="s">
        <v>235</v>
      </c>
      <c r="T103" t="s">
        <v>236</v>
      </c>
      <c r="U103" t="s">
        <v>237</v>
      </c>
      <c r="V103" t="s">
        <v>527</v>
      </c>
      <c r="W103">
        <v>100062</v>
      </c>
      <c r="X103" t="s">
        <v>527</v>
      </c>
      <c r="Y103">
        <v>100063</v>
      </c>
      <c r="Z103" t="s">
        <v>132</v>
      </c>
      <c r="AA103" t="s">
        <v>107</v>
      </c>
      <c r="AB103" t="s">
        <v>494</v>
      </c>
      <c r="BC103" s="195">
        <v>128108</v>
      </c>
      <c r="BD103" s="196" t="s">
        <v>691</v>
      </c>
      <c r="BE103" s="195">
        <v>128105</v>
      </c>
      <c r="BF103" s="196" t="s">
        <v>201</v>
      </c>
      <c r="BH103">
        <f>IF(ISNUMBER(SEARCH('FORM C-0203'!$K$51,BI103)),MAX(BH$1:$BH102)+1,0)</f>
        <v>0</v>
      </c>
      <c r="BI103" t="s">
        <v>699</v>
      </c>
      <c r="BJ103" t="str">
        <f>IFERROR(VLOOKUP(ROWS($BJ$2:BJ103),$BH$2:$BI$229,2,0),"")</f>
        <v/>
      </c>
      <c r="BL103">
        <f>IF(ISNUMBER(SEARCH('FORM C-0203'!$D$61,BM103)),MAX(BL$1:BL102)+1,0)</f>
        <v>0</v>
      </c>
      <c r="BM103" t="s">
        <v>699</v>
      </c>
      <c r="BN103" t="str">
        <f>IFERROR(VLOOKUP(ROWS($BN$1:BN102),$BL$2:$BM$229,2,0),"")</f>
        <v/>
      </c>
      <c r="BP103">
        <f>IF(ISNUMBER(SEARCH('FORM C-0203'!$K$61,BQ103)),MAX($BP$1:BP102)+1,0)</f>
        <v>0</v>
      </c>
      <c r="BQ103" t="s">
        <v>699</v>
      </c>
      <c r="BR103" t="str">
        <f>IFERROR(VLOOKUP(ROWS($BR$1:BR102),$BP$2:$BQ$229,2,0),"")</f>
        <v/>
      </c>
    </row>
    <row r="104" spans="5:70" x14ac:dyDescent="0.35">
      <c r="E104">
        <f>IF(ISNUMBER(SEARCH('FORM C-0203'!$D$52,F104)),MAX($E$1:E103)+1,0)</f>
        <v>0</v>
      </c>
      <c r="F104" t="s">
        <v>702</v>
      </c>
      <c r="G104" t="str">
        <f>IFERROR(VLOOKUP(ROWS($G$2:G104),$E$2:$F$229,2,0),"")</f>
        <v/>
      </c>
      <c r="R104" s="31">
        <v>107</v>
      </c>
      <c r="S104" t="s">
        <v>235</v>
      </c>
      <c r="T104" t="s">
        <v>236</v>
      </c>
      <c r="U104" t="s">
        <v>237</v>
      </c>
      <c r="V104" t="s">
        <v>527</v>
      </c>
      <c r="W104">
        <v>100062</v>
      </c>
      <c r="X104" t="s">
        <v>527</v>
      </c>
      <c r="Y104">
        <v>100063</v>
      </c>
      <c r="Z104" t="s">
        <v>132</v>
      </c>
      <c r="AA104" t="s">
        <v>107</v>
      </c>
      <c r="AB104" t="s">
        <v>494</v>
      </c>
      <c r="BC104" s="195">
        <v>131179</v>
      </c>
      <c r="BD104" s="196" t="s">
        <v>696</v>
      </c>
      <c r="BE104" s="195">
        <v>119611</v>
      </c>
      <c r="BF104" s="196" t="s">
        <v>520</v>
      </c>
      <c r="BH104">
        <f>IF(ISNUMBER(SEARCH('FORM C-0203'!$K$51,BI104)),MAX(BH$1:$BH103)+1,0)</f>
        <v>0</v>
      </c>
      <c r="BI104" t="s">
        <v>702</v>
      </c>
      <c r="BJ104" t="str">
        <f>IFERROR(VLOOKUP(ROWS($BJ$2:BJ104),$BH$2:$BI$229,2,0),"")</f>
        <v/>
      </c>
      <c r="BL104">
        <f>IF(ISNUMBER(SEARCH('FORM C-0203'!$D$61,BM104)),MAX(BL$1:BL103)+1,0)</f>
        <v>0</v>
      </c>
      <c r="BM104" t="s">
        <v>702</v>
      </c>
      <c r="BN104" t="str">
        <f>IFERROR(VLOOKUP(ROWS($BN$1:BN103),$BL$2:$BM$229,2,0),"")</f>
        <v/>
      </c>
      <c r="BP104">
        <f>IF(ISNUMBER(SEARCH('FORM C-0203'!$K$61,BQ104)),MAX($BP$1:BP103)+1,0)</f>
        <v>0</v>
      </c>
      <c r="BQ104" t="s">
        <v>702</v>
      </c>
      <c r="BR104" t="str">
        <f>IFERROR(VLOOKUP(ROWS($BR$1:BR103),$BP$2:$BQ$229,2,0),"")</f>
        <v/>
      </c>
    </row>
    <row r="105" spans="5:70" x14ac:dyDescent="0.35">
      <c r="E105">
        <f>IF(ISNUMBER(SEARCH('FORM C-0203'!$D$52,F105)),MAX($E$1:E104)+1,0)</f>
        <v>0</v>
      </c>
      <c r="F105" t="s">
        <v>704</v>
      </c>
      <c r="G105" t="str">
        <f>IFERROR(VLOOKUP(ROWS($G$2:G105),$E$2:$F$229,2,0),"")</f>
        <v/>
      </c>
      <c r="R105" s="31">
        <v>108</v>
      </c>
      <c r="S105" t="s">
        <v>235</v>
      </c>
      <c r="T105" t="s">
        <v>236</v>
      </c>
      <c r="U105" t="s">
        <v>237</v>
      </c>
      <c r="V105" t="s">
        <v>527</v>
      </c>
      <c r="W105">
        <v>100062</v>
      </c>
      <c r="X105" t="s">
        <v>527</v>
      </c>
      <c r="Y105">
        <v>100063</v>
      </c>
      <c r="Z105" t="s">
        <v>132</v>
      </c>
      <c r="AA105" t="s">
        <v>107</v>
      </c>
      <c r="AB105" t="s">
        <v>494</v>
      </c>
      <c r="BC105" s="195">
        <v>119590</v>
      </c>
      <c r="BD105" s="196" t="s">
        <v>1707</v>
      </c>
      <c r="BE105" s="195">
        <v>119420</v>
      </c>
      <c r="BF105" s="196" t="s">
        <v>398</v>
      </c>
      <c r="BH105">
        <f>IF(ISNUMBER(SEARCH('FORM C-0203'!$K$51,BI105)),MAX(BH$1:$BH104)+1,0)</f>
        <v>0</v>
      </c>
      <c r="BI105" t="s">
        <v>704</v>
      </c>
      <c r="BJ105" t="str">
        <f>IFERROR(VLOOKUP(ROWS($BJ$2:BJ105),$BH$2:$BI$229,2,0),"")</f>
        <v/>
      </c>
      <c r="BL105">
        <f>IF(ISNUMBER(SEARCH('FORM C-0203'!$D$61,BM105)),MAX(BL$1:BL104)+1,0)</f>
        <v>0</v>
      </c>
      <c r="BM105" t="s">
        <v>704</v>
      </c>
      <c r="BN105" t="str">
        <f>IFERROR(VLOOKUP(ROWS($BN$1:BN104),$BL$2:$BM$229,2,0),"")</f>
        <v/>
      </c>
      <c r="BP105">
        <f>IF(ISNUMBER(SEARCH('FORM C-0203'!$K$61,BQ105)),MAX($BP$1:BP104)+1,0)</f>
        <v>0</v>
      </c>
      <c r="BQ105" t="s">
        <v>704</v>
      </c>
      <c r="BR105" t="str">
        <f>IFERROR(VLOOKUP(ROWS($BR$1:BR104),$BP$2:$BQ$229,2,0),"")</f>
        <v/>
      </c>
    </row>
    <row r="106" spans="5:70" x14ac:dyDescent="0.35">
      <c r="E106">
        <f>IF(ISNUMBER(SEARCH('FORM C-0203'!$D$52,F106)),MAX($E$1:E105)+1,0)</f>
        <v>0</v>
      </c>
      <c r="F106" t="s">
        <v>705</v>
      </c>
      <c r="G106" t="str">
        <f>IFERROR(VLOOKUP(ROWS($G$2:G106),$E$2:$F$229,2,0),"")</f>
        <v/>
      </c>
      <c r="R106" s="31">
        <v>109</v>
      </c>
      <c r="S106" t="s">
        <v>235</v>
      </c>
      <c r="T106" t="s">
        <v>236</v>
      </c>
      <c r="U106" t="s">
        <v>237</v>
      </c>
      <c r="V106" t="s">
        <v>527</v>
      </c>
      <c r="W106">
        <v>100062</v>
      </c>
      <c r="X106" t="s">
        <v>527</v>
      </c>
      <c r="Y106">
        <v>100063</v>
      </c>
      <c r="Z106" t="s">
        <v>132</v>
      </c>
      <c r="AA106" t="s">
        <v>107</v>
      </c>
      <c r="AB106" t="s">
        <v>494</v>
      </c>
      <c r="BC106" s="195">
        <v>100004</v>
      </c>
      <c r="BD106" s="196" t="s">
        <v>698</v>
      </c>
      <c r="BE106" s="195">
        <v>100632</v>
      </c>
      <c r="BF106" s="196" t="s">
        <v>558</v>
      </c>
      <c r="BH106">
        <f>IF(ISNUMBER(SEARCH('FORM C-0203'!$K$51,BI106)),MAX(BH$1:$BH105)+1,0)</f>
        <v>0</v>
      </c>
      <c r="BI106" t="s">
        <v>705</v>
      </c>
      <c r="BJ106" t="str">
        <f>IFERROR(VLOOKUP(ROWS($BJ$2:BJ106),$BH$2:$BI$229,2,0),"")</f>
        <v/>
      </c>
      <c r="BL106">
        <f>IF(ISNUMBER(SEARCH('FORM C-0203'!$D$61,BM106)),MAX(BL$1:BL105)+1,0)</f>
        <v>0</v>
      </c>
      <c r="BM106" t="s">
        <v>705</v>
      </c>
      <c r="BN106" t="str">
        <f>IFERROR(VLOOKUP(ROWS($BN$1:BN105),$BL$2:$BM$229,2,0),"")</f>
        <v/>
      </c>
      <c r="BP106">
        <f>IF(ISNUMBER(SEARCH('FORM C-0203'!$K$61,BQ106)),MAX($BP$1:BP105)+1,0)</f>
        <v>0</v>
      </c>
      <c r="BQ106" t="s">
        <v>705</v>
      </c>
      <c r="BR106" t="str">
        <f>IFERROR(VLOOKUP(ROWS($BR$1:BR105),$BP$2:$BQ$229,2,0),"")</f>
        <v/>
      </c>
    </row>
    <row r="107" spans="5:70" x14ac:dyDescent="0.35">
      <c r="E107">
        <f>IF(ISNUMBER(SEARCH('FORM C-0203'!$D$52,F107)),MAX($E$1:E106)+1,0)</f>
        <v>0</v>
      </c>
      <c r="F107" t="s">
        <v>707</v>
      </c>
      <c r="G107" t="str">
        <f>IFERROR(VLOOKUP(ROWS($G$2:G107),$E$2:$F$229,2,0),"")</f>
        <v/>
      </c>
      <c r="R107" s="31">
        <v>110</v>
      </c>
      <c r="S107" t="s">
        <v>235</v>
      </c>
      <c r="T107" t="s">
        <v>236</v>
      </c>
      <c r="U107" t="s">
        <v>237</v>
      </c>
      <c r="V107" t="s">
        <v>527</v>
      </c>
      <c r="W107">
        <v>100062</v>
      </c>
      <c r="X107" t="s">
        <v>527</v>
      </c>
      <c r="Y107">
        <v>100063</v>
      </c>
      <c r="Z107" t="s">
        <v>132</v>
      </c>
      <c r="AA107" t="s">
        <v>107</v>
      </c>
      <c r="AB107" t="s">
        <v>494</v>
      </c>
      <c r="BC107" s="195">
        <v>137504</v>
      </c>
      <c r="BD107" s="196" t="s">
        <v>1698</v>
      </c>
      <c r="BE107" s="195">
        <v>136791</v>
      </c>
      <c r="BF107" s="196" t="s">
        <v>255</v>
      </c>
      <c r="BH107">
        <f>IF(ISNUMBER(SEARCH('FORM C-0203'!$K$51,BI107)),MAX(BH$1:$BH106)+1,0)</f>
        <v>0</v>
      </c>
      <c r="BI107" t="s">
        <v>707</v>
      </c>
      <c r="BJ107" t="str">
        <f>IFERROR(VLOOKUP(ROWS($BJ$2:BJ107),$BH$2:$BI$229,2,0),"")</f>
        <v/>
      </c>
      <c r="BL107">
        <f>IF(ISNUMBER(SEARCH('FORM C-0203'!$D$61,BM107)),MAX(BL$1:BL106)+1,0)</f>
        <v>0</v>
      </c>
      <c r="BM107" t="s">
        <v>707</v>
      </c>
      <c r="BN107" t="str">
        <f>IFERROR(VLOOKUP(ROWS($BN$1:BN106),$BL$2:$BM$229,2,0),"")</f>
        <v/>
      </c>
      <c r="BP107">
        <f>IF(ISNUMBER(SEARCH('FORM C-0203'!$K$61,BQ107)),MAX($BP$1:BP106)+1,0)</f>
        <v>0</v>
      </c>
      <c r="BQ107" t="s">
        <v>707</v>
      </c>
      <c r="BR107" t="str">
        <f>IFERROR(VLOOKUP(ROWS($BR$1:BR106),$BP$2:$BQ$229,2,0),"")</f>
        <v/>
      </c>
    </row>
    <row r="108" spans="5:70" x14ac:dyDescent="0.35">
      <c r="E108">
        <f>IF(ISNUMBER(SEARCH('FORM C-0203'!$D$52,F108)),MAX($E$1:E107)+1,0)</f>
        <v>0</v>
      </c>
      <c r="F108" t="s">
        <v>709</v>
      </c>
      <c r="G108" t="str">
        <f>IFERROR(VLOOKUP(ROWS($G$2:G108),$E$2:$F$229,2,0),"")</f>
        <v/>
      </c>
      <c r="R108" s="31">
        <v>111</v>
      </c>
      <c r="S108" t="s">
        <v>235</v>
      </c>
      <c r="T108" t="s">
        <v>236</v>
      </c>
      <c r="U108" t="s">
        <v>237</v>
      </c>
      <c r="V108" t="s">
        <v>527</v>
      </c>
      <c r="W108">
        <v>100062</v>
      </c>
      <c r="X108" t="s">
        <v>527</v>
      </c>
      <c r="Y108">
        <v>100063</v>
      </c>
      <c r="Z108" t="s">
        <v>132</v>
      </c>
      <c r="AA108" t="s">
        <v>107</v>
      </c>
      <c r="AB108" t="s">
        <v>494</v>
      </c>
      <c r="BC108" s="195">
        <v>137502</v>
      </c>
      <c r="BD108" s="196" t="s">
        <v>1699</v>
      </c>
      <c r="BE108" s="195">
        <v>136791</v>
      </c>
      <c r="BF108" s="196" t="s">
        <v>255</v>
      </c>
      <c r="BH108">
        <f>IF(ISNUMBER(SEARCH('FORM C-0203'!$K$51,BI108)),MAX(BH$1:$BH107)+1,0)</f>
        <v>0</v>
      </c>
      <c r="BI108" t="s">
        <v>709</v>
      </c>
      <c r="BJ108" t="str">
        <f>IFERROR(VLOOKUP(ROWS($BJ$2:BJ108),$BH$2:$BI$229,2,0),"")</f>
        <v/>
      </c>
      <c r="BL108">
        <f>IF(ISNUMBER(SEARCH('FORM C-0203'!$D$61,BM108)),MAX(BL$1:BL107)+1,0)</f>
        <v>0</v>
      </c>
      <c r="BM108" t="s">
        <v>709</v>
      </c>
      <c r="BN108" t="str">
        <f>IFERROR(VLOOKUP(ROWS($BN$1:BN107),$BL$2:$BM$229,2,0),"")</f>
        <v/>
      </c>
      <c r="BP108">
        <f>IF(ISNUMBER(SEARCH('FORM C-0203'!$K$61,BQ108)),MAX($BP$1:BP107)+1,0)</f>
        <v>0</v>
      </c>
      <c r="BQ108" t="s">
        <v>709</v>
      </c>
      <c r="BR108" t="str">
        <f>IFERROR(VLOOKUP(ROWS($BR$1:BR107),$BP$2:$BQ$229,2,0),"")</f>
        <v/>
      </c>
    </row>
    <row r="109" spans="5:70" x14ac:dyDescent="0.35">
      <c r="E109">
        <f>IF(ISNUMBER(SEARCH('FORM C-0203'!$D$52,F109)),MAX($E$1:E108)+1,0)</f>
        <v>0</v>
      </c>
      <c r="F109" t="s">
        <v>711</v>
      </c>
      <c r="G109" t="str">
        <f>IFERROR(VLOOKUP(ROWS($G$2:G109),$E$2:$F$229,2,0),"")</f>
        <v/>
      </c>
      <c r="R109" s="31">
        <v>112</v>
      </c>
      <c r="S109" t="s">
        <v>235</v>
      </c>
      <c r="T109" t="s">
        <v>236</v>
      </c>
      <c r="U109" t="s">
        <v>237</v>
      </c>
      <c r="V109" t="s">
        <v>527</v>
      </c>
      <c r="W109">
        <v>100062</v>
      </c>
      <c r="X109" t="s">
        <v>527</v>
      </c>
      <c r="Y109">
        <v>100063</v>
      </c>
      <c r="Z109" t="s">
        <v>132</v>
      </c>
      <c r="AA109" t="s">
        <v>107</v>
      </c>
      <c r="AB109" t="s">
        <v>494</v>
      </c>
      <c r="BC109" s="195">
        <v>100241</v>
      </c>
      <c r="BD109" s="196" t="s">
        <v>700</v>
      </c>
      <c r="BE109" s="195">
        <v>100663</v>
      </c>
      <c r="BF109" s="196" t="s">
        <v>701</v>
      </c>
      <c r="BH109">
        <f>IF(ISNUMBER(SEARCH('FORM C-0203'!$K$51,BI109)),MAX(BH$1:$BH108)+1,0)</f>
        <v>0</v>
      </c>
      <c r="BI109" t="s">
        <v>711</v>
      </c>
      <c r="BJ109" t="str">
        <f>IFERROR(VLOOKUP(ROWS($BJ$2:BJ109),$BH$2:$BI$229,2,0),"")</f>
        <v/>
      </c>
      <c r="BL109">
        <f>IF(ISNUMBER(SEARCH('FORM C-0203'!$D$61,BM109)),MAX(BL$1:BL108)+1,0)</f>
        <v>0</v>
      </c>
      <c r="BM109" t="s">
        <v>711</v>
      </c>
      <c r="BN109" t="str">
        <f>IFERROR(VLOOKUP(ROWS($BN$1:BN108),$BL$2:$BM$229,2,0),"")</f>
        <v/>
      </c>
      <c r="BP109">
        <f>IF(ISNUMBER(SEARCH('FORM C-0203'!$K$61,BQ109)),MAX($BP$1:BP108)+1,0)</f>
        <v>0</v>
      </c>
      <c r="BQ109" t="s">
        <v>711</v>
      </c>
      <c r="BR109" t="str">
        <f>IFERROR(VLOOKUP(ROWS($BR$1:BR108),$BP$2:$BQ$229,2,0),"")</f>
        <v/>
      </c>
    </row>
    <row r="110" spans="5:70" x14ac:dyDescent="0.35">
      <c r="E110">
        <f>IF(ISNUMBER(SEARCH('FORM C-0203'!$D$52,F110)),MAX($E$1:E109)+1,0)</f>
        <v>0</v>
      </c>
      <c r="F110" t="s">
        <v>713</v>
      </c>
      <c r="G110" t="str">
        <f>IFERROR(VLOOKUP(ROWS($G$2:G110),$E$2:$F$229,2,0),"")</f>
        <v/>
      </c>
      <c r="R110" s="31">
        <v>113</v>
      </c>
      <c r="S110" t="s">
        <v>235</v>
      </c>
      <c r="T110" t="s">
        <v>236</v>
      </c>
      <c r="U110" t="s">
        <v>237</v>
      </c>
      <c r="V110" t="s">
        <v>527</v>
      </c>
      <c r="W110">
        <v>100062</v>
      </c>
      <c r="X110" t="s">
        <v>527</v>
      </c>
      <c r="Y110">
        <v>100063</v>
      </c>
      <c r="Z110" t="s">
        <v>132</v>
      </c>
      <c r="AA110" t="s">
        <v>107</v>
      </c>
      <c r="AB110" t="s">
        <v>494</v>
      </c>
      <c r="BC110" s="195">
        <v>130239</v>
      </c>
      <c r="BD110" s="196" t="s">
        <v>703</v>
      </c>
      <c r="BE110" s="195">
        <v>100668</v>
      </c>
      <c r="BF110" s="196" t="s">
        <v>223</v>
      </c>
      <c r="BH110">
        <f>IF(ISNUMBER(SEARCH('FORM C-0203'!$K$51,BI110)),MAX(BH$1:$BH109)+1,0)</f>
        <v>0</v>
      </c>
      <c r="BI110" t="s">
        <v>713</v>
      </c>
      <c r="BJ110" t="str">
        <f>IFERROR(VLOOKUP(ROWS($BJ$2:BJ110),$BH$2:$BI$229,2,0),"")</f>
        <v/>
      </c>
      <c r="BL110">
        <f>IF(ISNUMBER(SEARCH('FORM C-0203'!$D$61,BM110)),MAX(BL$1:BL109)+1,0)</f>
        <v>0</v>
      </c>
      <c r="BM110" t="s">
        <v>713</v>
      </c>
      <c r="BN110" t="str">
        <f>IFERROR(VLOOKUP(ROWS($BN$1:BN109),$BL$2:$BM$229,2,0),"")</f>
        <v/>
      </c>
      <c r="BP110">
        <f>IF(ISNUMBER(SEARCH('FORM C-0203'!$K$61,BQ110)),MAX($BP$1:BP109)+1,0)</f>
        <v>0</v>
      </c>
      <c r="BQ110" t="s">
        <v>713</v>
      </c>
      <c r="BR110" t="str">
        <f>IFERROR(VLOOKUP(ROWS($BR$1:BR109),$BP$2:$BQ$229,2,0),"")</f>
        <v/>
      </c>
    </row>
    <row r="111" spans="5:70" x14ac:dyDescent="0.35">
      <c r="E111">
        <f>IF(ISNUMBER(SEARCH('FORM C-0203'!$D$52,F111)),MAX($E$1:E110)+1,0)</f>
        <v>0</v>
      </c>
      <c r="F111" t="s">
        <v>716</v>
      </c>
      <c r="G111" t="str">
        <f>IFERROR(VLOOKUP(ROWS($G$2:G111),$E$2:$F$229,2,0),"")</f>
        <v/>
      </c>
      <c r="R111" s="31">
        <v>114</v>
      </c>
      <c r="S111" t="s">
        <v>235</v>
      </c>
      <c r="T111" t="s">
        <v>236</v>
      </c>
      <c r="U111" t="s">
        <v>237</v>
      </c>
      <c r="V111" t="s">
        <v>527</v>
      </c>
      <c r="W111">
        <v>100062</v>
      </c>
      <c r="X111" t="s">
        <v>527</v>
      </c>
      <c r="Y111">
        <v>100063</v>
      </c>
      <c r="Z111" t="s">
        <v>132</v>
      </c>
      <c r="AA111" t="s">
        <v>107</v>
      </c>
      <c r="AB111" t="s">
        <v>494</v>
      </c>
      <c r="BC111" s="195">
        <v>100081</v>
      </c>
      <c r="BD111" s="196" t="s">
        <v>706</v>
      </c>
      <c r="BE111" s="195">
        <v>122400</v>
      </c>
      <c r="BF111" s="196" t="s">
        <v>132</v>
      </c>
      <c r="BH111">
        <f>IF(ISNUMBER(SEARCH('FORM C-0203'!$K$51,BI111)),MAX(BH$1:$BH110)+1,0)</f>
        <v>0</v>
      </c>
      <c r="BI111" t="s">
        <v>716</v>
      </c>
      <c r="BJ111" t="str">
        <f>IFERROR(VLOOKUP(ROWS($BJ$2:BJ111),$BH$2:$BI$229,2,0),"")</f>
        <v/>
      </c>
      <c r="BL111">
        <f>IF(ISNUMBER(SEARCH('FORM C-0203'!$D$61,BM111)),MAX(BL$1:BL110)+1,0)</f>
        <v>0</v>
      </c>
      <c r="BM111" t="s">
        <v>716</v>
      </c>
      <c r="BN111" t="str">
        <f>IFERROR(VLOOKUP(ROWS($BN$1:BN110),$BL$2:$BM$229,2,0),"")</f>
        <v/>
      </c>
      <c r="BP111">
        <f>IF(ISNUMBER(SEARCH('FORM C-0203'!$K$61,BQ111)),MAX($BP$1:BP110)+1,0)</f>
        <v>0</v>
      </c>
      <c r="BQ111" t="s">
        <v>716</v>
      </c>
      <c r="BR111" t="str">
        <f>IFERROR(VLOOKUP(ROWS($BR$1:BR110),$BP$2:$BQ$229,2,0),"")</f>
        <v/>
      </c>
    </row>
    <row r="112" spans="5:70" x14ac:dyDescent="0.35">
      <c r="E112">
        <f>IF(ISNUMBER(SEARCH('FORM C-0203'!$D$52,F112)),MAX($E$1:E111)+1,0)</f>
        <v>0</v>
      </c>
      <c r="F112" t="s">
        <v>718</v>
      </c>
      <c r="G112" t="str">
        <f>IFERROR(VLOOKUP(ROWS($G$2:G112),$E$2:$F$229,2,0),"")</f>
        <v/>
      </c>
      <c r="R112" s="31">
        <v>115</v>
      </c>
      <c r="S112" t="s">
        <v>235</v>
      </c>
      <c r="T112" t="s">
        <v>236</v>
      </c>
      <c r="U112" t="s">
        <v>237</v>
      </c>
      <c r="V112" t="s">
        <v>527</v>
      </c>
      <c r="W112">
        <v>100062</v>
      </c>
      <c r="X112" t="s">
        <v>527</v>
      </c>
      <c r="Y112">
        <v>100063</v>
      </c>
      <c r="Z112" t="s">
        <v>132</v>
      </c>
      <c r="AA112" t="s">
        <v>107</v>
      </c>
      <c r="AB112" t="s">
        <v>494</v>
      </c>
      <c r="BC112" s="195">
        <v>131628</v>
      </c>
      <c r="BD112" s="196" t="s">
        <v>708</v>
      </c>
      <c r="BE112" s="195">
        <v>131339</v>
      </c>
      <c r="BF112" s="196" t="s">
        <v>325</v>
      </c>
      <c r="BH112">
        <f>IF(ISNUMBER(SEARCH('FORM C-0203'!$K$51,BI112)),MAX(BH$1:$BH111)+1,0)</f>
        <v>0</v>
      </c>
      <c r="BI112" t="s">
        <v>718</v>
      </c>
      <c r="BJ112" t="str">
        <f>IFERROR(VLOOKUP(ROWS($BJ$2:BJ112),$BH$2:$BI$229,2,0),"")</f>
        <v/>
      </c>
      <c r="BL112">
        <f>IF(ISNUMBER(SEARCH('FORM C-0203'!$D$61,BM112)),MAX(BL$1:BL111)+1,0)</f>
        <v>0</v>
      </c>
      <c r="BM112" t="s">
        <v>718</v>
      </c>
      <c r="BN112" t="str">
        <f>IFERROR(VLOOKUP(ROWS($BN$1:BN111),$BL$2:$BM$229,2,0),"")</f>
        <v/>
      </c>
      <c r="BP112">
        <f>IF(ISNUMBER(SEARCH('FORM C-0203'!$K$61,BQ112)),MAX($BP$1:BP111)+1,0)</f>
        <v>0</v>
      </c>
      <c r="BQ112" t="s">
        <v>718</v>
      </c>
      <c r="BR112" t="str">
        <f>IFERROR(VLOOKUP(ROWS($BR$1:BR111),$BP$2:$BQ$229,2,0),"")</f>
        <v/>
      </c>
    </row>
    <row r="113" spans="5:70" x14ac:dyDescent="0.35">
      <c r="E113">
        <f>IF(ISNUMBER(SEARCH('FORM C-0203'!$D$52,F113)),MAX($E$1:E112)+1,0)</f>
        <v>0</v>
      </c>
      <c r="F113" t="s">
        <v>720</v>
      </c>
      <c r="G113" t="str">
        <f>IFERROR(VLOOKUP(ROWS($G$2:G113),$E$2:$F$229,2,0),"")</f>
        <v/>
      </c>
      <c r="R113" s="31">
        <v>116</v>
      </c>
      <c r="S113" t="s">
        <v>235</v>
      </c>
      <c r="T113" t="s">
        <v>236</v>
      </c>
      <c r="U113" t="s">
        <v>237</v>
      </c>
      <c r="V113" t="s">
        <v>527</v>
      </c>
      <c r="W113">
        <v>100062</v>
      </c>
      <c r="X113" t="s">
        <v>527</v>
      </c>
      <c r="Y113">
        <v>100063</v>
      </c>
      <c r="Z113" t="s">
        <v>132</v>
      </c>
      <c r="AA113" t="s">
        <v>107</v>
      </c>
      <c r="AB113" t="s">
        <v>494</v>
      </c>
      <c r="BC113" s="195">
        <v>100114</v>
      </c>
      <c r="BD113" s="196" t="s">
        <v>710</v>
      </c>
      <c r="BE113" s="195">
        <v>119420</v>
      </c>
      <c r="BF113" s="196" t="s">
        <v>398</v>
      </c>
      <c r="BH113">
        <f>IF(ISNUMBER(SEARCH('FORM C-0203'!$K$51,BI113)),MAX(BH$1:$BH112)+1,0)</f>
        <v>0</v>
      </c>
      <c r="BI113" t="s">
        <v>720</v>
      </c>
      <c r="BJ113" t="str">
        <f>IFERROR(VLOOKUP(ROWS($BJ$2:BJ113),$BH$2:$BI$229,2,0),"")</f>
        <v/>
      </c>
      <c r="BL113">
        <f>IF(ISNUMBER(SEARCH('FORM C-0203'!$D$61,BM113)),MAX(BL$1:BL112)+1,0)</f>
        <v>0</v>
      </c>
      <c r="BM113" t="s">
        <v>720</v>
      </c>
      <c r="BN113" t="str">
        <f>IFERROR(VLOOKUP(ROWS($BN$1:BN112),$BL$2:$BM$229,2,0),"")</f>
        <v/>
      </c>
      <c r="BP113">
        <f>IF(ISNUMBER(SEARCH('FORM C-0203'!$K$61,BQ113)),MAX($BP$1:BP112)+1,0)</f>
        <v>0</v>
      </c>
      <c r="BQ113" t="s">
        <v>720</v>
      </c>
      <c r="BR113" t="str">
        <f>IFERROR(VLOOKUP(ROWS($BR$1:BR112),$BP$2:$BQ$229,2,0),"")</f>
        <v/>
      </c>
    </row>
    <row r="114" spans="5:70" x14ac:dyDescent="0.35">
      <c r="E114">
        <f>IF(ISNUMBER(SEARCH('FORM C-0203'!$D$52,F114)),MAX($E$1:E113)+1,0)</f>
        <v>0</v>
      </c>
      <c r="F114" t="s">
        <v>722</v>
      </c>
      <c r="G114" t="str">
        <f>IFERROR(VLOOKUP(ROWS($G$2:G114),$E$2:$F$229,2,0),"")</f>
        <v/>
      </c>
      <c r="R114" s="31">
        <v>117</v>
      </c>
      <c r="S114" t="s">
        <v>235</v>
      </c>
      <c r="T114" t="s">
        <v>236</v>
      </c>
      <c r="U114" t="s">
        <v>237</v>
      </c>
      <c r="V114" t="s">
        <v>527</v>
      </c>
      <c r="W114">
        <v>100062</v>
      </c>
      <c r="X114" t="s">
        <v>527</v>
      </c>
      <c r="Y114">
        <v>100063</v>
      </c>
      <c r="Z114" t="s">
        <v>132</v>
      </c>
      <c r="AA114" t="s">
        <v>107</v>
      </c>
      <c r="AB114" t="s">
        <v>494</v>
      </c>
      <c r="BC114" s="195">
        <v>100121</v>
      </c>
      <c r="BD114" s="196" t="s">
        <v>712</v>
      </c>
      <c r="BE114" s="195">
        <v>126067</v>
      </c>
      <c r="BF114" s="196" t="s">
        <v>534</v>
      </c>
      <c r="BH114">
        <f>IF(ISNUMBER(SEARCH('FORM C-0203'!$K$51,BI114)),MAX(BH$1:$BH113)+1,0)</f>
        <v>0</v>
      </c>
      <c r="BI114" t="s">
        <v>722</v>
      </c>
      <c r="BJ114" t="str">
        <f>IFERROR(VLOOKUP(ROWS($BJ$2:BJ114),$BH$2:$BI$229,2,0),"")</f>
        <v/>
      </c>
      <c r="BL114">
        <f>IF(ISNUMBER(SEARCH('FORM C-0203'!$D$61,BM114)),MAX(BL$1:BL113)+1,0)</f>
        <v>0</v>
      </c>
      <c r="BM114" t="s">
        <v>722</v>
      </c>
      <c r="BN114" t="str">
        <f>IFERROR(VLOOKUP(ROWS($BN$1:BN113),$BL$2:$BM$229,2,0),"")</f>
        <v/>
      </c>
      <c r="BP114">
        <f>IF(ISNUMBER(SEARCH('FORM C-0203'!$K$61,BQ114)),MAX($BP$1:BP113)+1,0)</f>
        <v>0</v>
      </c>
      <c r="BQ114" t="s">
        <v>722</v>
      </c>
      <c r="BR114" t="str">
        <f>IFERROR(VLOOKUP(ROWS($BR$1:BR113),$BP$2:$BQ$229,2,0),"")</f>
        <v/>
      </c>
    </row>
    <row r="115" spans="5:70" x14ac:dyDescent="0.35">
      <c r="E115">
        <f>IF(ISNUMBER(SEARCH('FORM C-0203'!$D$52,F115)),MAX($E$1:E114)+1,0)</f>
        <v>0</v>
      </c>
      <c r="F115" t="s">
        <v>724</v>
      </c>
      <c r="G115" t="str">
        <f>IFERROR(VLOOKUP(ROWS($G$2:G115),$E$2:$F$229,2,0),"")</f>
        <v/>
      </c>
      <c r="R115" s="31">
        <v>118</v>
      </c>
      <c r="S115" t="s">
        <v>235</v>
      </c>
      <c r="T115" t="s">
        <v>236</v>
      </c>
      <c r="U115" t="s">
        <v>237</v>
      </c>
      <c r="V115" t="s">
        <v>527</v>
      </c>
      <c r="W115">
        <v>100062</v>
      </c>
      <c r="X115" t="s">
        <v>527</v>
      </c>
      <c r="Y115">
        <v>100063</v>
      </c>
      <c r="Z115" t="s">
        <v>132</v>
      </c>
      <c r="AA115" t="s">
        <v>107</v>
      </c>
      <c r="AB115" t="s">
        <v>494</v>
      </c>
      <c r="BC115" s="195">
        <v>129578</v>
      </c>
      <c r="BD115" s="196" t="s">
        <v>714</v>
      </c>
      <c r="BE115" s="195">
        <v>129537</v>
      </c>
      <c r="BF115" s="196" t="s">
        <v>715</v>
      </c>
      <c r="BH115">
        <f>IF(ISNUMBER(SEARCH('FORM C-0203'!$K$51,BI115)),MAX(BH$1:$BH114)+1,0)</f>
        <v>0</v>
      </c>
      <c r="BI115" t="s">
        <v>724</v>
      </c>
      <c r="BJ115" t="str">
        <f>IFERROR(VLOOKUP(ROWS($BJ$2:BJ115),$BH$2:$BI$229,2,0),"")</f>
        <v/>
      </c>
      <c r="BL115">
        <f>IF(ISNUMBER(SEARCH('FORM C-0203'!$D$61,BM115)),MAX(BL$1:BL114)+1,0)</f>
        <v>0</v>
      </c>
      <c r="BM115" t="s">
        <v>724</v>
      </c>
      <c r="BN115" t="str">
        <f>IFERROR(VLOOKUP(ROWS($BN$1:BN114),$BL$2:$BM$229,2,0),"")</f>
        <v/>
      </c>
      <c r="BP115">
        <f>IF(ISNUMBER(SEARCH('FORM C-0203'!$K$61,BQ115)),MAX($BP$1:BP114)+1,0)</f>
        <v>0</v>
      </c>
      <c r="BQ115" t="s">
        <v>724</v>
      </c>
      <c r="BR115" t="str">
        <f>IFERROR(VLOOKUP(ROWS($BR$1:BR114),$BP$2:$BQ$229,2,0),"")</f>
        <v/>
      </c>
    </row>
    <row r="116" spans="5:70" x14ac:dyDescent="0.35">
      <c r="E116">
        <f>IF(ISNUMBER(SEARCH('FORM C-0203'!$D$52,F116)),MAX($E$1:E115)+1,0)</f>
        <v>0</v>
      </c>
      <c r="F116" t="s">
        <v>727</v>
      </c>
      <c r="G116" t="str">
        <f>IFERROR(VLOOKUP(ROWS($G$2:G116),$E$2:$F$229,2,0),"")</f>
        <v/>
      </c>
      <c r="R116" s="31">
        <v>119</v>
      </c>
      <c r="S116" t="s">
        <v>235</v>
      </c>
      <c r="T116" t="s">
        <v>236</v>
      </c>
      <c r="U116" t="s">
        <v>237</v>
      </c>
      <c r="V116" t="s">
        <v>527</v>
      </c>
      <c r="W116">
        <v>100062</v>
      </c>
      <c r="X116" t="s">
        <v>527</v>
      </c>
      <c r="Y116">
        <v>100063</v>
      </c>
      <c r="Z116" t="s">
        <v>132</v>
      </c>
      <c r="AA116" t="s">
        <v>107</v>
      </c>
      <c r="AB116" t="s">
        <v>494</v>
      </c>
      <c r="BC116" s="195">
        <v>100133</v>
      </c>
      <c r="BD116" s="196" t="s">
        <v>717</v>
      </c>
      <c r="BE116" s="195">
        <v>136977</v>
      </c>
      <c r="BF116" s="196" t="s">
        <v>756</v>
      </c>
      <c r="BH116">
        <f>IF(ISNUMBER(SEARCH('FORM C-0203'!$K$51,BI116)),MAX(BH$1:$BH115)+1,0)</f>
        <v>0</v>
      </c>
      <c r="BI116" t="s">
        <v>727</v>
      </c>
      <c r="BJ116" t="str">
        <f>IFERROR(VLOOKUP(ROWS($BJ$2:BJ116),$BH$2:$BI$229,2,0),"")</f>
        <v/>
      </c>
      <c r="BL116">
        <f>IF(ISNUMBER(SEARCH('FORM C-0203'!$D$61,BM116)),MAX(BL$1:BL115)+1,0)</f>
        <v>0</v>
      </c>
      <c r="BM116" t="s">
        <v>727</v>
      </c>
      <c r="BN116" t="str">
        <f>IFERROR(VLOOKUP(ROWS($BN$1:BN115),$BL$2:$BM$229,2,0),"")</f>
        <v/>
      </c>
      <c r="BP116">
        <f>IF(ISNUMBER(SEARCH('FORM C-0203'!$K$61,BQ116)),MAX($BP$1:BP115)+1,0)</f>
        <v>0</v>
      </c>
      <c r="BQ116" t="s">
        <v>727</v>
      </c>
      <c r="BR116" t="str">
        <f>IFERROR(VLOOKUP(ROWS($BR$1:BR115),$BP$2:$BQ$229,2,0),"")</f>
        <v/>
      </c>
    </row>
    <row r="117" spans="5:70" x14ac:dyDescent="0.35">
      <c r="E117">
        <f>IF(ISNUMBER(SEARCH('FORM C-0203'!$D$52,F117)),MAX($E$1:E116)+1,0)</f>
        <v>0</v>
      </c>
      <c r="F117" t="s">
        <v>729</v>
      </c>
      <c r="G117" t="str">
        <f>IFERROR(VLOOKUP(ROWS($G$2:G117),$E$2:$F$229,2,0),"")</f>
        <v/>
      </c>
      <c r="R117" s="31">
        <v>120</v>
      </c>
      <c r="S117" t="s">
        <v>244</v>
      </c>
      <c r="T117" t="s">
        <v>236</v>
      </c>
      <c r="U117" t="s">
        <v>237</v>
      </c>
      <c r="V117" t="s">
        <v>182</v>
      </c>
      <c r="W117">
        <v>100072</v>
      </c>
      <c r="X117" t="s">
        <v>182</v>
      </c>
      <c r="Y117">
        <v>100073</v>
      </c>
      <c r="Z117" t="s">
        <v>132</v>
      </c>
      <c r="AA117" t="s">
        <v>107</v>
      </c>
      <c r="AB117" t="s">
        <v>494</v>
      </c>
      <c r="BC117" s="195">
        <v>100153</v>
      </c>
      <c r="BD117" s="196" t="s">
        <v>719</v>
      </c>
      <c r="BE117" s="195">
        <v>100652</v>
      </c>
      <c r="BF117" s="196" t="s">
        <v>240</v>
      </c>
      <c r="BH117">
        <f>IF(ISNUMBER(SEARCH('FORM C-0203'!$K$51,BI117)),MAX(BH$1:$BH116)+1,0)</f>
        <v>0</v>
      </c>
      <c r="BI117" t="s">
        <v>729</v>
      </c>
      <c r="BJ117" t="str">
        <f>IFERROR(VLOOKUP(ROWS($BJ$2:BJ117),$BH$2:$BI$229,2,0),"")</f>
        <v/>
      </c>
      <c r="BL117">
        <f>IF(ISNUMBER(SEARCH('FORM C-0203'!$D$61,BM117)),MAX(BL$1:BL116)+1,0)</f>
        <v>0</v>
      </c>
      <c r="BM117" t="s">
        <v>729</v>
      </c>
      <c r="BN117" t="str">
        <f>IFERROR(VLOOKUP(ROWS($BN$1:BN116),$BL$2:$BM$229,2,0),"")</f>
        <v/>
      </c>
      <c r="BP117">
        <f>IF(ISNUMBER(SEARCH('FORM C-0203'!$K$61,BQ117)),MAX($BP$1:BP116)+1,0)</f>
        <v>0</v>
      </c>
      <c r="BQ117" t="s">
        <v>729</v>
      </c>
      <c r="BR117" t="str">
        <f>IFERROR(VLOOKUP(ROWS($BR$1:BR116),$BP$2:$BQ$229,2,0),"")</f>
        <v/>
      </c>
    </row>
    <row r="118" spans="5:70" x14ac:dyDescent="0.35">
      <c r="E118">
        <f>IF(ISNUMBER(SEARCH('FORM C-0203'!$D$52,F118)),MAX($E$1:E117)+1,0)</f>
        <v>0</v>
      </c>
      <c r="F118" t="s">
        <v>731</v>
      </c>
      <c r="G118" t="str">
        <f>IFERROR(VLOOKUP(ROWS($G$2:G118),$E$2:$F$229,2,0),"")</f>
        <v/>
      </c>
      <c r="R118" s="31">
        <v>121</v>
      </c>
      <c r="S118" t="s">
        <v>244</v>
      </c>
      <c r="T118" t="s">
        <v>236</v>
      </c>
      <c r="U118" t="s">
        <v>237</v>
      </c>
      <c r="V118" t="s">
        <v>182</v>
      </c>
      <c r="W118">
        <v>100072</v>
      </c>
      <c r="X118" t="s">
        <v>182</v>
      </c>
      <c r="Y118">
        <v>100073</v>
      </c>
      <c r="Z118" t="s">
        <v>132</v>
      </c>
      <c r="AA118" t="s">
        <v>107</v>
      </c>
      <c r="AB118" t="s">
        <v>494</v>
      </c>
      <c r="BC118" s="195">
        <v>126363</v>
      </c>
      <c r="BD118" s="196" t="s">
        <v>721</v>
      </c>
      <c r="BE118" s="195">
        <v>126024</v>
      </c>
      <c r="BF118" s="196" t="s">
        <v>393</v>
      </c>
      <c r="BH118">
        <f>IF(ISNUMBER(SEARCH('FORM C-0203'!$K$51,BI118)),MAX(BH$1:$BH117)+1,0)</f>
        <v>0</v>
      </c>
      <c r="BI118" t="s">
        <v>731</v>
      </c>
      <c r="BJ118" t="str">
        <f>IFERROR(VLOOKUP(ROWS($BJ$2:BJ118),$BH$2:$BI$229,2,0),"")</f>
        <v/>
      </c>
      <c r="BL118">
        <f>IF(ISNUMBER(SEARCH('FORM C-0203'!$D$61,BM118)),MAX(BL$1:BL117)+1,0)</f>
        <v>0</v>
      </c>
      <c r="BM118" t="s">
        <v>731</v>
      </c>
      <c r="BN118" t="str">
        <f>IFERROR(VLOOKUP(ROWS($BN$1:BN117),$BL$2:$BM$229,2,0),"")</f>
        <v/>
      </c>
      <c r="BP118">
        <f>IF(ISNUMBER(SEARCH('FORM C-0203'!$K$61,BQ118)),MAX($BP$1:BP117)+1,0)</f>
        <v>0</v>
      </c>
      <c r="BQ118" t="s">
        <v>731</v>
      </c>
      <c r="BR118" t="str">
        <f>IFERROR(VLOOKUP(ROWS($BR$1:BR117),$BP$2:$BQ$229,2,0),"")</f>
        <v/>
      </c>
    </row>
    <row r="119" spans="5:70" x14ac:dyDescent="0.35">
      <c r="E119">
        <f>IF(ISNUMBER(SEARCH('FORM C-0203'!$D$52,F119)),MAX($E$1:E118)+1,0)</f>
        <v>0</v>
      </c>
      <c r="F119" t="s">
        <v>734</v>
      </c>
      <c r="G119" t="str">
        <f>IFERROR(VLOOKUP(ROWS($G$2:G119),$E$2:$F$229,2,0),"")</f>
        <v/>
      </c>
      <c r="R119" s="31">
        <v>122</v>
      </c>
      <c r="S119" t="s">
        <v>244</v>
      </c>
      <c r="T119" t="s">
        <v>236</v>
      </c>
      <c r="U119" t="s">
        <v>237</v>
      </c>
      <c r="V119" t="s">
        <v>182</v>
      </c>
      <c r="W119">
        <v>100072</v>
      </c>
      <c r="X119" t="s">
        <v>182</v>
      </c>
      <c r="Y119">
        <v>100073</v>
      </c>
      <c r="Z119" t="s">
        <v>132</v>
      </c>
      <c r="AA119" t="s">
        <v>107</v>
      </c>
      <c r="AB119" t="s">
        <v>494</v>
      </c>
      <c r="BC119" s="195">
        <v>100210</v>
      </c>
      <c r="BD119" s="196" t="s">
        <v>723</v>
      </c>
      <c r="BE119" s="195">
        <v>100659</v>
      </c>
      <c r="BF119" s="196" t="s">
        <v>162</v>
      </c>
      <c r="BH119">
        <f>IF(ISNUMBER(SEARCH('FORM C-0203'!$K$51,BI119)),MAX(BH$1:$BH118)+1,0)</f>
        <v>0</v>
      </c>
      <c r="BI119" t="s">
        <v>734</v>
      </c>
      <c r="BJ119" t="str">
        <f>IFERROR(VLOOKUP(ROWS($BJ$2:BJ119),$BH$2:$BI$229,2,0),"")</f>
        <v/>
      </c>
      <c r="BL119">
        <f>IF(ISNUMBER(SEARCH('FORM C-0203'!$D$61,BM119)),MAX(BL$1:BL118)+1,0)</f>
        <v>0</v>
      </c>
      <c r="BM119" t="s">
        <v>734</v>
      </c>
      <c r="BN119" t="str">
        <f>IFERROR(VLOOKUP(ROWS($BN$1:BN118),$BL$2:$BM$229,2,0),"")</f>
        <v/>
      </c>
      <c r="BP119">
        <f>IF(ISNUMBER(SEARCH('FORM C-0203'!$K$61,BQ119)),MAX($BP$1:BP118)+1,0)</f>
        <v>0</v>
      </c>
      <c r="BQ119" t="s">
        <v>734</v>
      </c>
      <c r="BR119" t="str">
        <f>IFERROR(VLOOKUP(ROWS($BR$1:BR118),$BP$2:$BQ$229,2,0),"")</f>
        <v/>
      </c>
    </row>
    <row r="120" spans="5:70" x14ac:dyDescent="0.35">
      <c r="E120">
        <f>IF(ISNUMBER(SEARCH('FORM C-0203'!$D$52,F120)),MAX($E$1:E119)+1,0)</f>
        <v>0</v>
      </c>
      <c r="F120" t="s">
        <v>736</v>
      </c>
      <c r="G120" t="str">
        <f>IFERROR(VLOOKUP(ROWS($G$2:G120),$E$2:$F$229,2,0),"")</f>
        <v/>
      </c>
      <c r="R120" s="31">
        <v>123</v>
      </c>
      <c r="S120" t="s">
        <v>244</v>
      </c>
      <c r="T120" t="s">
        <v>236</v>
      </c>
      <c r="U120" t="s">
        <v>237</v>
      </c>
      <c r="V120" t="s">
        <v>182</v>
      </c>
      <c r="W120">
        <v>100072</v>
      </c>
      <c r="X120" t="s">
        <v>182</v>
      </c>
      <c r="Y120">
        <v>100073</v>
      </c>
      <c r="Z120" t="s">
        <v>132</v>
      </c>
      <c r="AA120" t="s">
        <v>107</v>
      </c>
      <c r="AB120" t="s">
        <v>494</v>
      </c>
      <c r="BC120" s="195">
        <v>126362</v>
      </c>
      <c r="BD120" s="196" t="s">
        <v>725</v>
      </c>
      <c r="BE120" s="195">
        <v>126344</v>
      </c>
      <c r="BF120" s="196" t="s">
        <v>726</v>
      </c>
      <c r="BH120">
        <f>IF(ISNUMBER(SEARCH('FORM C-0203'!$K$51,BI120)),MAX(BH$1:$BH119)+1,0)</f>
        <v>0</v>
      </c>
      <c r="BI120" t="s">
        <v>736</v>
      </c>
      <c r="BJ120" t="str">
        <f>IFERROR(VLOOKUP(ROWS($BJ$2:BJ120),$BH$2:$BI$229,2,0),"")</f>
        <v/>
      </c>
      <c r="BL120">
        <f>IF(ISNUMBER(SEARCH('FORM C-0203'!$D$61,BM120)),MAX(BL$1:BL119)+1,0)</f>
        <v>0</v>
      </c>
      <c r="BM120" t="s">
        <v>736</v>
      </c>
      <c r="BN120" t="str">
        <f>IFERROR(VLOOKUP(ROWS($BN$1:BN119),$BL$2:$BM$229,2,0),"")</f>
        <v/>
      </c>
      <c r="BP120">
        <f>IF(ISNUMBER(SEARCH('FORM C-0203'!$K$61,BQ120)),MAX($BP$1:BP119)+1,0)</f>
        <v>0</v>
      </c>
      <c r="BQ120" t="s">
        <v>736</v>
      </c>
      <c r="BR120" t="str">
        <f>IFERROR(VLOOKUP(ROWS($BR$1:BR119),$BP$2:$BQ$229,2,0),"")</f>
        <v/>
      </c>
    </row>
    <row r="121" spans="5:70" x14ac:dyDescent="0.35">
      <c r="E121">
        <f>IF(ISNUMBER(SEARCH('FORM C-0203'!$D$52,F121)),MAX($E$1:E120)+1,0)</f>
        <v>0</v>
      </c>
      <c r="F121" t="s">
        <v>738</v>
      </c>
      <c r="G121" t="str">
        <f>IFERROR(VLOOKUP(ROWS($G$2:G121),$E$2:$F$229,2,0),"")</f>
        <v/>
      </c>
      <c r="R121" s="31">
        <v>124</v>
      </c>
      <c r="S121" t="s">
        <v>244</v>
      </c>
      <c r="T121" t="s">
        <v>236</v>
      </c>
      <c r="U121" t="s">
        <v>237</v>
      </c>
      <c r="V121" t="s">
        <v>182</v>
      </c>
      <c r="W121">
        <v>100072</v>
      </c>
      <c r="X121" t="s">
        <v>182</v>
      </c>
      <c r="Y121">
        <v>100073</v>
      </c>
      <c r="Z121" t="s">
        <v>132</v>
      </c>
      <c r="AA121" t="s">
        <v>107</v>
      </c>
      <c r="AB121" t="s">
        <v>494</v>
      </c>
      <c r="BC121" s="195">
        <v>100234</v>
      </c>
      <c r="BD121" s="196" t="s">
        <v>728</v>
      </c>
      <c r="BE121" s="195">
        <v>100661</v>
      </c>
      <c r="BF121" s="196" t="s">
        <v>438</v>
      </c>
      <c r="BH121">
        <f>IF(ISNUMBER(SEARCH('FORM C-0203'!$K$51,BI121)),MAX(BH$1:$BH120)+1,0)</f>
        <v>0</v>
      </c>
      <c r="BI121" t="s">
        <v>738</v>
      </c>
      <c r="BJ121" t="str">
        <f>IFERROR(VLOOKUP(ROWS($BJ$2:BJ121),$BH$2:$BI$229,2,0),"")</f>
        <v/>
      </c>
      <c r="BL121">
        <f>IF(ISNUMBER(SEARCH('FORM C-0203'!$D$61,BM121)),MAX(BL$1:BL120)+1,0)</f>
        <v>0</v>
      </c>
      <c r="BM121" t="s">
        <v>738</v>
      </c>
      <c r="BN121" t="str">
        <f>IFERROR(VLOOKUP(ROWS($BN$1:BN120),$BL$2:$BM$229,2,0),"")</f>
        <v/>
      </c>
      <c r="BP121">
        <f>IF(ISNUMBER(SEARCH('FORM C-0203'!$K$61,BQ121)),MAX($BP$1:BP120)+1,0)</f>
        <v>0</v>
      </c>
      <c r="BQ121" t="s">
        <v>738</v>
      </c>
      <c r="BR121" t="str">
        <f>IFERROR(VLOOKUP(ROWS($BR$1:BR120),$BP$2:$BQ$229,2,0),"")</f>
        <v/>
      </c>
    </row>
    <row r="122" spans="5:70" x14ac:dyDescent="0.35">
      <c r="E122">
        <f>IF(ISNUMBER(SEARCH('FORM C-0203'!$D$52,F122)),MAX($E$1:E121)+1,0)</f>
        <v>0</v>
      </c>
      <c r="F122" t="s">
        <v>740</v>
      </c>
      <c r="G122" t="str">
        <f>IFERROR(VLOOKUP(ROWS($G$2:G122),$E$2:$F$229,2,0),"")</f>
        <v/>
      </c>
      <c r="R122" s="31">
        <v>125</v>
      </c>
      <c r="S122" t="s">
        <v>244</v>
      </c>
      <c r="T122" t="s">
        <v>236</v>
      </c>
      <c r="U122" t="s">
        <v>237</v>
      </c>
      <c r="V122" t="s">
        <v>182</v>
      </c>
      <c r="W122">
        <v>100072</v>
      </c>
      <c r="X122" t="s">
        <v>182</v>
      </c>
      <c r="Y122">
        <v>100073</v>
      </c>
      <c r="Z122" t="s">
        <v>132</v>
      </c>
      <c r="AA122" t="s">
        <v>107</v>
      </c>
      <c r="AB122" t="s">
        <v>494</v>
      </c>
      <c r="BC122" s="195">
        <v>100238</v>
      </c>
      <c r="BD122" s="196" t="s">
        <v>730</v>
      </c>
      <c r="BE122" s="195">
        <v>100241</v>
      </c>
      <c r="BF122" s="196" t="s">
        <v>700</v>
      </c>
      <c r="BH122">
        <f>IF(ISNUMBER(SEARCH('FORM C-0203'!$K$51,BI122)),MAX(BH$1:$BH121)+1,0)</f>
        <v>0</v>
      </c>
      <c r="BI122" t="s">
        <v>740</v>
      </c>
      <c r="BJ122" t="str">
        <f>IFERROR(VLOOKUP(ROWS($BJ$2:BJ122),$BH$2:$BI$229,2,0),"")</f>
        <v/>
      </c>
      <c r="BL122">
        <f>IF(ISNUMBER(SEARCH('FORM C-0203'!$D$61,BM122)),MAX(BL$1:BL121)+1,0)</f>
        <v>0</v>
      </c>
      <c r="BM122" t="s">
        <v>740</v>
      </c>
      <c r="BN122" t="str">
        <f>IFERROR(VLOOKUP(ROWS($BN$1:BN121),$BL$2:$BM$229,2,0),"")</f>
        <v/>
      </c>
      <c r="BP122">
        <f>IF(ISNUMBER(SEARCH('FORM C-0203'!$K$61,BQ122)),MAX($BP$1:BP121)+1,0)</f>
        <v>0</v>
      </c>
      <c r="BQ122" t="s">
        <v>740</v>
      </c>
      <c r="BR122" t="str">
        <f>IFERROR(VLOOKUP(ROWS($BR$1:BR121),$BP$2:$BQ$229,2,0),"")</f>
        <v/>
      </c>
    </row>
    <row r="123" spans="5:70" x14ac:dyDescent="0.35">
      <c r="E123">
        <f>IF(ISNUMBER(SEARCH('FORM C-0203'!$D$52,F123)),MAX($E$1:E122)+1,0)</f>
        <v>0</v>
      </c>
      <c r="F123" t="s">
        <v>742</v>
      </c>
      <c r="G123" t="str">
        <f>IFERROR(VLOOKUP(ROWS($G$2:G123),$E$2:$F$229,2,0),"")</f>
        <v/>
      </c>
      <c r="R123" s="31">
        <v>126</v>
      </c>
      <c r="S123" t="s">
        <v>244</v>
      </c>
      <c r="T123" t="s">
        <v>236</v>
      </c>
      <c r="U123" t="s">
        <v>237</v>
      </c>
      <c r="V123" t="s">
        <v>182</v>
      </c>
      <c r="W123">
        <v>100072</v>
      </c>
      <c r="X123" t="s">
        <v>182</v>
      </c>
      <c r="Y123">
        <v>100073</v>
      </c>
      <c r="Z123" t="s">
        <v>132</v>
      </c>
      <c r="AA123" t="s">
        <v>107</v>
      </c>
      <c r="AB123" t="s">
        <v>494</v>
      </c>
      <c r="BC123" s="195">
        <v>100242</v>
      </c>
      <c r="BD123" s="196" t="s">
        <v>732</v>
      </c>
      <c r="BE123" s="195">
        <v>116815</v>
      </c>
      <c r="BF123" s="196" t="s">
        <v>733</v>
      </c>
      <c r="BH123">
        <f>IF(ISNUMBER(SEARCH('FORM C-0203'!$K$51,BI123)),MAX(BH$1:$BH122)+1,0)</f>
        <v>0</v>
      </c>
      <c r="BI123" t="s">
        <v>742</v>
      </c>
      <c r="BJ123" t="str">
        <f>IFERROR(VLOOKUP(ROWS($BJ$2:BJ123),$BH$2:$BI$229,2,0),"")</f>
        <v/>
      </c>
      <c r="BL123">
        <f>IF(ISNUMBER(SEARCH('FORM C-0203'!$D$61,BM123)),MAX(BL$1:BL122)+1,0)</f>
        <v>0</v>
      </c>
      <c r="BM123" t="s">
        <v>742</v>
      </c>
      <c r="BN123" t="str">
        <f>IFERROR(VLOOKUP(ROWS($BN$1:BN122),$BL$2:$BM$229,2,0),"")</f>
        <v/>
      </c>
      <c r="BP123">
        <f>IF(ISNUMBER(SEARCH('FORM C-0203'!$K$61,BQ123)),MAX($BP$1:BP122)+1,0)</f>
        <v>0</v>
      </c>
      <c r="BQ123" t="s">
        <v>742</v>
      </c>
      <c r="BR123" t="str">
        <f>IFERROR(VLOOKUP(ROWS($BR$1:BR122),$BP$2:$BQ$229,2,0),"")</f>
        <v/>
      </c>
    </row>
    <row r="124" spans="5:70" x14ac:dyDescent="0.35">
      <c r="E124">
        <f>IF(ISNUMBER(SEARCH('FORM C-0203'!$D$52,F124)),MAX($E$1:E123)+1,0)</f>
        <v>0</v>
      </c>
      <c r="F124" t="s">
        <v>744</v>
      </c>
      <c r="G124" t="str">
        <f>IFERROR(VLOOKUP(ROWS($G$2:G124),$E$2:$F$229,2,0),"")</f>
        <v/>
      </c>
      <c r="R124" s="31">
        <v>127</v>
      </c>
      <c r="S124" t="s">
        <v>244</v>
      </c>
      <c r="T124" t="s">
        <v>236</v>
      </c>
      <c r="U124" t="s">
        <v>237</v>
      </c>
      <c r="V124" t="s">
        <v>182</v>
      </c>
      <c r="W124">
        <v>100072</v>
      </c>
      <c r="X124" t="s">
        <v>182</v>
      </c>
      <c r="Y124">
        <v>100073</v>
      </c>
      <c r="Z124" t="s">
        <v>132</v>
      </c>
      <c r="AA124" t="s">
        <v>107</v>
      </c>
      <c r="AB124" t="s">
        <v>494</v>
      </c>
      <c r="BC124" s="195">
        <v>100243</v>
      </c>
      <c r="BD124" s="196" t="s">
        <v>735</v>
      </c>
      <c r="BE124" s="195">
        <v>100665</v>
      </c>
      <c r="BF124" s="196" t="s">
        <v>349</v>
      </c>
      <c r="BH124">
        <f>IF(ISNUMBER(SEARCH('FORM C-0203'!$K$51,BI124)),MAX(BH$1:$BH123)+1,0)</f>
        <v>0</v>
      </c>
      <c r="BI124" t="s">
        <v>744</v>
      </c>
      <c r="BJ124" t="str">
        <f>IFERROR(VLOOKUP(ROWS($BJ$2:BJ124),$BH$2:$BI$229,2,0),"")</f>
        <v/>
      </c>
      <c r="BL124">
        <f>IF(ISNUMBER(SEARCH('FORM C-0203'!$D$61,BM124)),MAX(BL$1:BL123)+1,0)</f>
        <v>0</v>
      </c>
      <c r="BM124" t="s">
        <v>744</v>
      </c>
      <c r="BN124" t="str">
        <f>IFERROR(VLOOKUP(ROWS($BN$1:BN123),$BL$2:$BM$229,2,0),"")</f>
        <v/>
      </c>
      <c r="BP124">
        <f>IF(ISNUMBER(SEARCH('FORM C-0203'!$K$61,BQ124)),MAX($BP$1:BP123)+1,0)</f>
        <v>0</v>
      </c>
      <c r="BQ124" t="s">
        <v>744</v>
      </c>
      <c r="BR124" t="str">
        <f>IFERROR(VLOOKUP(ROWS($BR$1:BR123),$BP$2:$BQ$229,2,0),"")</f>
        <v/>
      </c>
    </row>
    <row r="125" spans="5:70" x14ac:dyDescent="0.35">
      <c r="E125">
        <f>IF(ISNUMBER(SEARCH('FORM C-0203'!$D$52,F125)),MAX($E$1:E124)+1,0)</f>
        <v>0</v>
      </c>
      <c r="F125" t="s">
        <v>746</v>
      </c>
      <c r="G125" t="str">
        <f>IFERROR(VLOOKUP(ROWS($G$2:G125),$E$2:$F$229,2,0),"")</f>
        <v/>
      </c>
      <c r="R125" s="31">
        <v>128</v>
      </c>
      <c r="S125" t="s">
        <v>244</v>
      </c>
      <c r="T125" t="s">
        <v>236</v>
      </c>
      <c r="U125" t="s">
        <v>237</v>
      </c>
      <c r="V125" t="s">
        <v>182</v>
      </c>
      <c r="W125">
        <v>100072</v>
      </c>
      <c r="X125" t="s">
        <v>182</v>
      </c>
      <c r="Y125">
        <v>100073</v>
      </c>
      <c r="Z125" t="s">
        <v>132</v>
      </c>
      <c r="AA125" t="s">
        <v>107</v>
      </c>
      <c r="AB125" t="s">
        <v>494</v>
      </c>
      <c r="BC125" s="195">
        <v>100257</v>
      </c>
      <c r="BD125" s="196" t="s">
        <v>737</v>
      </c>
      <c r="BE125" s="195">
        <v>100666</v>
      </c>
      <c r="BF125" s="196" t="s">
        <v>106</v>
      </c>
      <c r="BH125">
        <f>IF(ISNUMBER(SEARCH('FORM C-0203'!$K$51,BI125)),MAX(BH$1:$BH124)+1,0)</f>
        <v>0</v>
      </c>
      <c r="BI125" t="s">
        <v>746</v>
      </c>
      <c r="BJ125" t="str">
        <f>IFERROR(VLOOKUP(ROWS($BJ$2:BJ125),$BH$2:$BI$229,2,0),"")</f>
        <v/>
      </c>
      <c r="BL125">
        <f>IF(ISNUMBER(SEARCH('FORM C-0203'!$D$61,BM125)),MAX(BL$1:BL124)+1,0)</f>
        <v>0</v>
      </c>
      <c r="BM125" t="s">
        <v>746</v>
      </c>
      <c r="BN125" t="str">
        <f>IFERROR(VLOOKUP(ROWS($BN$1:BN124),$BL$2:$BM$229,2,0),"")</f>
        <v/>
      </c>
      <c r="BP125">
        <f>IF(ISNUMBER(SEARCH('FORM C-0203'!$K$61,BQ125)),MAX($BP$1:BP124)+1,0)</f>
        <v>0</v>
      </c>
      <c r="BQ125" t="s">
        <v>746</v>
      </c>
      <c r="BR125" t="str">
        <f>IFERROR(VLOOKUP(ROWS($BR$1:BR124),$BP$2:$BQ$229,2,0),"")</f>
        <v/>
      </c>
    </row>
    <row r="126" spans="5:70" x14ac:dyDescent="0.35">
      <c r="E126">
        <f>IF(ISNUMBER(SEARCH('FORM C-0203'!$D$52,F126)),MAX($E$1:E125)+1,0)</f>
        <v>0</v>
      </c>
      <c r="F126" t="s">
        <v>749</v>
      </c>
      <c r="G126" t="str">
        <f>IFERROR(VLOOKUP(ROWS($G$2:G126),$E$2:$F$229,2,0),"")</f>
        <v/>
      </c>
      <c r="R126" s="31">
        <v>129</v>
      </c>
      <c r="S126" t="s">
        <v>244</v>
      </c>
      <c r="T126" t="s">
        <v>236</v>
      </c>
      <c r="U126" t="s">
        <v>237</v>
      </c>
      <c r="V126" t="s">
        <v>182</v>
      </c>
      <c r="W126">
        <v>100072</v>
      </c>
      <c r="X126" t="s">
        <v>182</v>
      </c>
      <c r="Y126">
        <v>100073</v>
      </c>
      <c r="Z126" t="s">
        <v>132</v>
      </c>
      <c r="AA126" t="s">
        <v>107</v>
      </c>
      <c r="AB126" t="s">
        <v>494</v>
      </c>
      <c r="BC126" s="195">
        <v>100281</v>
      </c>
      <c r="BD126" s="196" t="s">
        <v>739</v>
      </c>
      <c r="BE126" s="195">
        <v>100668</v>
      </c>
      <c r="BF126" s="196" t="s">
        <v>223</v>
      </c>
      <c r="BH126">
        <f>IF(ISNUMBER(SEARCH('FORM C-0203'!$K$51,BI126)),MAX(BH$1:$BH125)+1,0)</f>
        <v>0</v>
      </c>
      <c r="BI126" t="s">
        <v>749</v>
      </c>
      <c r="BJ126" t="str">
        <f>IFERROR(VLOOKUP(ROWS($BJ$2:BJ126),$BH$2:$BI$229,2,0),"")</f>
        <v/>
      </c>
      <c r="BL126">
        <f>IF(ISNUMBER(SEARCH('FORM C-0203'!$D$61,BM126)),MAX(BL$1:BL125)+1,0)</f>
        <v>0</v>
      </c>
      <c r="BM126" t="s">
        <v>749</v>
      </c>
      <c r="BN126" t="str">
        <f>IFERROR(VLOOKUP(ROWS($BN$1:BN125),$BL$2:$BM$229,2,0),"")</f>
        <v/>
      </c>
      <c r="BP126">
        <f>IF(ISNUMBER(SEARCH('FORM C-0203'!$K$61,BQ126)),MAX($BP$1:BP125)+1,0)</f>
        <v>0</v>
      </c>
      <c r="BQ126" t="s">
        <v>749</v>
      </c>
      <c r="BR126" t="str">
        <f>IFERROR(VLOOKUP(ROWS($BR$1:BR125),$BP$2:$BQ$229,2,0),"")</f>
        <v/>
      </c>
    </row>
    <row r="127" spans="5:70" x14ac:dyDescent="0.35">
      <c r="E127">
        <f>IF(ISNUMBER(SEARCH('FORM C-0203'!$D$52,F127)),MAX($E$1:E126)+1,0)</f>
        <v>0</v>
      </c>
      <c r="F127" t="s">
        <v>751</v>
      </c>
      <c r="G127" t="str">
        <f>IFERROR(VLOOKUP(ROWS($G$2:G127),$E$2:$F$229,2,0),"")</f>
        <v/>
      </c>
      <c r="R127" s="31">
        <v>130</v>
      </c>
      <c r="S127" t="s">
        <v>244</v>
      </c>
      <c r="T127" t="s">
        <v>236</v>
      </c>
      <c r="U127" t="s">
        <v>237</v>
      </c>
      <c r="V127" t="s">
        <v>182</v>
      </c>
      <c r="W127">
        <v>100072</v>
      </c>
      <c r="X127" t="s">
        <v>182</v>
      </c>
      <c r="Y127">
        <v>100073</v>
      </c>
      <c r="Z127" t="s">
        <v>132</v>
      </c>
      <c r="AA127" t="s">
        <v>107</v>
      </c>
      <c r="AB127" t="s">
        <v>494</v>
      </c>
      <c r="BC127" s="195">
        <v>100011</v>
      </c>
      <c r="BD127" s="196" t="s">
        <v>741</v>
      </c>
      <c r="BE127" s="195">
        <v>100632</v>
      </c>
      <c r="BF127" s="196" t="s">
        <v>558</v>
      </c>
      <c r="BH127">
        <f>IF(ISNUMBER(SEARCH('FORM C-0203'!$K$51,BI127)),MAX(BH$1:$BH126)+1,0)</f>
        <v>0</v>
      </c>
      <c r="BI127" t="s">
        <v>751</v>
      </c>
      <c r="BJ127" t="str">
        <f>IFERROR(VLOOKUP(ROWS($BJ$2:BJ127),$BH$2:$BI$229,2,0),"")</f>
        <v/>
      </c>
      <c r="BL127">
        <f>IF(ISNUMBER(SEARCH('FORM C-0203'!$D$61,BM127)),MAX(BL$1:BL126)+1,0)</f>
        <v>0</v>
      </c>
      <c r="BM127" t="s">
        <v>751</v>
      </c>
      <c r="BN127" t="str">
        <f>IFERROR(VLOOKUP(ROWS($BN$1:BN126),$BL$2:$BM$229,2,0),"")</f>
        <v/>
      </c>
      <c r="BP127">
        <f>IF(ISNUMBER(SEARCH('FORM C-0203'!$K$61,BQ127)),MAX($BP$1:BP126)+1,0)</f>
        <v>0</v>
      </c>
      <c r="BQ127" t="s">
        <v>751</v>
      </c>
      <c r="BR127" t="str">
        <f>IFERROR(VLOOKUP(ROWS($BR$1:BR126),$BP$2:$BQ$229,2,0),"")</f>
        <v/>
      </c>
    </row>
    <row r="128" spans="5:70" x14ac:dyDescent="0.35">
      <c r="E128">
        <f>IF(ISNUMBER(SEARCH('FORM C-0203'!$D$52,F128)),MAX($E$1:E127)+1,0)</f>
        <v>0</v>
      </c>
      <c r="F128" t="s">
        <v>754</v>
      </c>
      <c r="G128" t="str">
        <f>IFERROR(VLOOKUP(ROWS($G$2:G128),$E$2:$F$229,2,0),"")</f>
        <v/>
      </c>
      <c r="R128" s="31">
        <v>131</v>
      </c>
      <c r="S128" t="s">
        <v>244</v>
      </c>
      <c r="T128" t="s">
        <v>236</v>
      </c>
      <c r="U128" t="s">
        <v>237</v>
      </c>
      <c r="V128" t="s">
        <v>182</v>
      </c>
      <c r="W128">
        <v>100072</v>
      </c>
      <c r="X128" t="s">
        <v>182</v>
      </c>
      <c r="Y128">
        <v>100073</v>
      </c>
      <c r="Z128" t="s">
        <v>132</v>
      </c>
      <c r="AA128" t="s">
        <v>107</v>
      </c>
      <c r="AB128" t="s">
        <v>494</v>
      </c>
      <c r="BC128" s="195">
        <v>100144</v>
      </c>
      <c r="BD128" s="196" t="s">
        <v>743</v>
      </c>
      <c r="BE128" s="195">
        <v>121927</v>
      </c>
      <c r="BF128" s="196" t="s">
        <v>560</v>
      </c>
      <c r="BH128">
        <f>IF(ISNUMBER(SEARCH('FORM C-0203'!$K$51,BI128)),MAX(BH$1:$BH127)+1,0)</f>
        <v>0</v>
      </c>
      <c r="BI128" t="s">
        <v>754</v>
      </c>
      <c r="BJ128" t="str">
        <f>IFERROR(VLOOKUP(ROWS($BJ$2:BJ128),$BH$2:$BI$229,2,0),"")</f>
        <v/>
      </c>
      <c r="BL128">
        <f>IF(ISNUMBER(SEARCH('FORM C-0203'!$D$61,BM128)),MAX(BL$1:BL127)+1,0)</f>
        <v>0</v>
      </c>
      <c r="BM128" t="s">
        <v>754</v>
      </c>
      <c r="BN128" t="str">
        <f>IFERROR(VLOOKUP(ROWS($BN$1:BN127),$BL$2:$BM$229,2,0),"")</f>
        <v/>
      </c>
      <c r="BP128">
        <f>IF(ISNUMBER(SEARCH('FORM C-0203'!$K$61,BQ128)),MAX($BP$1:BP127)+1,0)</f>
        <v>0</v>
      </c>
      <c r="BQ128" t="s">
        <v>754</v>
      </c>
      <c r="BR128" t="str">
        <f>IFERROR(VLOOKUP(ROWS($BR$1:BR127),$BP$2:$BQ$229,2,0),"")</f>
        <v/>
      </c>
    </row>
    <row r="129" spans="5:70" x14ac:dyDescent="0.35">
      <c r="E129">
        <f>IF(ISNUMBER(SEARCH('FORM C-0203'!$D$52,F129)),MAX($E$1:E128)+1,0)</f>
        <v>0</v>
      </c>
      <c r="F129" t="s">
        <v>757</v>
      </c>
      <c r="G129" t="str">
        <f>IFERROR(VLOOKUP(ROWS($G$2:G129),$E$2:$F$229,2,0),"")</f>
        <v/>
      </c>
      <c r="R129" s="31">
        <v>132</v>
      </c>
      <c r="S129" t="s">
        <v>244</v>
      </c>
      <c r="T129" t="s">
        <v>236</v>
      </c>
      <c r="U129" t="s">
        <v>237</v>
      </c>
      <c r="V129" t="s">
        <v>182</v>
      </c>
      <c r="W129">
        <v>100072</v>
      </c>
      <c r="X129" t="s">
        <v>182</v>
      </c>
      <c r="Y129">
        <v>100073</v>
      </c>
      <c r="Z129" t="s">
        <v>132</v>
      </c>
      <c r="AA129" t="s">
        <v>107</v>
      </c>
      <c r="AB129" t="s">
        <v>494</v>
      </c>
      <c r="BC129" s="195">
        <v>100051</v>
      </c>
      <c r="BD129" s="196" t="s">
        <v>745</v>
      </c>
      <c r="BE129" s="195">
        <v>135722</v>
      </c>
      <c r="BF129" s="196" t="s">
        <v>315</v>
      </c>
      <c r="BH129">
        <f>IF(ISNUMBER(SEARCH('FORM C-0203'!$K$51,BI129)),MAX(BH$1:$BH128)+1,0)</f>
        <v>0</v>
      </c>
      <c r="BI129" t="s">
        <v>757</v>
      </c>
      <c r="BJ129" t="str">
        <f>IFERROR(VLOOKUP(ROWS($BJ$2:BJ129),$BH$2:$BI$229,2,0),"")</f>
        <v/>
      </c>
      <c r="BL129">
        <f>IF(ISNUMBER(SEARCH('FORM C-0203'!$D$61,BM129)),MAX(BL$1:BL128)+1,0)</f>
        <v>0</v>
      </c>
      <c r="BM129" t="s">
        <v>757</v>
      </c>
      <c r="BN129" t="str">
        <f>IFERROR(VLOOKUP(ROWS($BN$1:BN128),$BL$2:$BM$229,2,0),"")</f>
        <v/>
      </c>
      <c r="BP129">
        <f>IF(ISNUMBER(SEARCH('FORM C-0203'!$K$61,BQ129)),MAX($BP$1:BP128)+1,0)</f>
        <v>0</v>
      </c>
      <c r="BQ129" t="s">
        <v>757</v>
      </c>
      <c r="BR129" t="str">
        <f>IFERROR(VLOOKUP(ROWS($BR$1:BR128),$BP$2:$BQ$229,2,0),"")</f>
        <v/>
      </c>
    </row>
    <row r="130" spans="5:70" x14ac:dyDescent="0.35">
      <c r="E130">
        <f>IF(ISNUMBER(SEARCH('FORM C-0203'!$D$52,F130)),MAX($E$1:E129)+1,0)</f>
        <v>0</v>
      </c>
      <c r="F130" t="s">
        <v>760</v>
      </c>
      <c r="G130" t="str">
        <f>IFERROR(VLOOKUP(ROWS($G$2:G130),$E$2:$F$229,2,0),"")</f>
        <v/>
      </c>
      <c r="R130" s="31">
        <v>133</v>
      </c>
      <c r="S130" t="s">
        <v>244</v>
      </c>
      <c r="T130" t="s">
        <v>236</v>
      </c>
      <c r="U130" t="s">
        <v>237</v>
      </c>
      <c r="V130" t="s">
        <v>182</v>
      </c>
      <c r="W130">
        <v>100072</v>
      </c>
      <c r="X130" t="s">
        <v>182</v>
      </c>
      <c r="Y130">
        <v>100073</v>
      </c>
      <c r="Z130" t="s">
        <v>132</v>
      </c>
      <c r="AA130" t="s">
        <v>107</v>
      </c>
      <c r="AB130" t="s">
        <v>494</v>
      </c>
      <c r="BC130" s="195">
        <v>100141</v>
      </c>
      <c r="BD130" s="196" t="s">
        <v>747</v>
      </c>
      <c r="BE130" s="195">
        <v>100647</v>
      </c>
      <c r="BF130" s="196" t="s">
        <v>748</v>
      </c>
      <c r="BH130">
        <f>IF(ISNUMBER(SEARCH('FORM C-0203'!$K$51,BI130)),MAX(BH$1:$BH129)+1,0)</f>
        <v>0</v>
      </c>
      <c r="BI130" t="s">
        <v>760</v>
      </c>
      <c r="BJ130" t="str">
        <f>IFERROR(VLOOKUP(ROWS($BJ$2:BJ130),$BH$2:$BI$229,2,0),"")</f>
        <v/>
      </c>
      <c r="BL130">
        <f>IF(ISNUMBER(SEARCH('FORM C-0203'!$D$61,BM130)),MAX(BL$1:BL129)+1,0)</f>
        <v>0</v>
      </c>
      <c r="BM130" t="s">
        <v>760</v>
      </c>
      <c r="BN130" t="str">
        <f>IFERROR(VLOOKUP(ROWS($BN$1:BN129),$BL$2:$BM$229,2,0),"")</f>
        <v/>
      </c>
      <c r="BP130">
        <f>IF(ISNUMBER(SEARCH('FORM C-0203'!$K$61,BQ130)),MAX($BP$1:BP129)+1,0)</f>
        <v>0</v>
      </c>
      <c r="BQ130" t="s">
        <v>760</v>
      </c>
      <c r="BR130" t="str">
        <f>IFERROR(VLOOKUP(ROWS($BR$1:BR129),$BP$2:$BQ$229,2,0),"")</f>
        <v/>
      </c>
    </row>
    <row r="131" spans="5:70" x14ac:dyDescent="0.35">
      <c r="E131">
        <f>IF(ISNUMBER(SEARCH('FORM C-0203'!$D$52,F131)),MAX($E$1:E130)+1,0)</f>
        <v>0</v>
      </c>
      <c r="F131" t="s">
        <v>761</v>
      </c>
      <c r="G131" t="str">
        <f>IFERROR(VLOOKUP(ROWS($G$2:G131),$E$2:$F$229,2,0),"")</f>
        <v/>
      </c>
      <c r="R131" s="31">
        <v>134</v>
      </c>
      <c r="S131" t="s">
        <v>244</v>
      </c>
      <c r="T131" t="s">
        <v>236</v>
      </c>
      <c r="U131" t="s">
        <v>237</v>
      </c>
      <c r="V131" t="s">
        <v>182</v>
      </c>
      <c r="W131">
        <v>100072</v>
      </c>
      <c r="X131" t="s">
        <v>182</v>
      </c>
      <c r="Y131">
        <v>100073</v>
      </c>
      <c r="Z131" t="s">
        <v>132</v>
      </c>
      <c r="AA131" t="s">
        <v>107</v>
      </c>
      <c r="AB131" t="s">
        <v>494</v>
      </c>
      <c r="BC131" s="195">
        <v>125155</v>
      </c>
      <c r="BD131" s="196" t="s">
        <v>750</v>
      </c>
      <c r="BE131" s="195">
        <v>119582</v>
      </c>
      <c r="BF131" s="196" t="s">
        <v>582</v>
      </c>
      <c r="BH131">
        <f>IF(ISNUMBER(SEARCH('FORM C-0203'!$K$51,BI131)),MAX(BH$1:$BH130)+1,0)</f>
        <v>0</v>
      </c>
      <c r="BI131" t="s">
        <v>761</v>
      </c>
      <c r="BJ131" t="str">
        <f>IFERROR(VLOOKUP(ROWS($BJ$2:BJ131),$BH$2:$BI$229,2,0),"")</f>
        <v/>
      </c>
      <c r="BL131">
        <f>IF(ISNUMBER(SEARCH('FORM C-0203'!$D$61,BM131)),MAX(BL$1:BL130)+1,0)</f>
        <v>0</v>
      </c>
      <c r="BM131" t="s">
        <v>761</v>
      </c>
      <c r="BN131" t="str">
        <f>IFERROR(VLOOKUP(ROWS($BN$1:BN130),$BL$2:$BM$229,2,0),"")</f>
        <v/>
      </c>
      <c r="BP131">
        <f>IF(ISNUMBER(SEARCH('FORM C-0203'!$K$61,BQ131)),MAX($BP$1:BP130)+1,0)</f>
        <v>0</v>
      </c>
      <c r="BQ131" t="s">
        <v>761</v>
      </c>
      <c r="BR131" t="str">
        <f>IFERROR(VLOOKUP(ROWS($BR$1:BR130),$BP$2:$BQ$229,2,0),"")</f>
        <v/>
      </c>
    </row>
    <row r="132" spans="5:70" x14ac:dyDescent="0.35">
      <c r="E132">
        <f>IF(ISNUMBER(SEARCH('FORM C-0203'!$D$52,F132)),MAX($E$1:E131)+1,0)</f>
        <v>0</v>
      </c>
      <c r="F132" t="s">
        <v>763</v>
      </c>
      <c r="G132" t="str">
        <f>IFERROR(VLOOKUP(ROWS($G$2:G132),$E$2:$F$229,2,0),"")</f>
        <v/>
      </c>
      <c r="R132" s="31">
        <v>135</v>
      </c>
      <c r="S132" t="s">
        <v>244</v>
      </c>
      <c r="T132" t="s">
        <v>236</v>
      </c>
      <c r="U132" t="s">
        <v>237</v>
      </c>
      <c r="V132" t="s">
        <v>182</v>
      </c>
      <c r="W132">
        <v>100072</v>
      </c>
      <c r="X132" t="s">
        <v>182</v>
      </c>
      <c r="Y132">
        <v>100073</v>
      </c>
      <c r="Z132" t="s">
        <v>132</v>
      </c>
      <c r="AA132" t="s">
        <v>107</v>
      </c>
      <c r="AB132" t="s">
        <v>494</v>
      </c>
      <c r="BC132" s="195">
        <v>125143</v>
      </c>
      <c r="BD132" s="196" t="s">
        <v>752</v>
      </c>
      <c r="BE132" s="195">
        <v>125132</v>
      </c>
      <c r="BF132" s="196" t="s">
        <v>753</v>
      </c>
      <c r="BH132">
        <f>IF(ISNUMBER(SEARCH('FORM C-0203'!$K$51,BI132)),MAX(BH$1:$BH131)+1,0)</f>
        <v>0</v>
      </c>
      <c r="BI132" t="s">
        <v>763</v>
      </c>
      <c r="BJ132" t="str">
        <f>IFERROR(VLOOKUP(ROWS($BJ$2:BJ132),$BH$2:$BI$229,2,0),"")</f>
        <v/>
      </c>
      <c r="BL132">
        <f>IF(ISNUMBER(SEARCH('FORM C-0203'!$D$61,BM132)),MAX(BL$1:BL131)+1,0)</f>
        <v>0</v>
      </c>
      <c r="BM132" t="s">
        <v>763</v>
      </c>
      <c r="BN132" t="str">
        <f>IFERROR(VLOOKUP(ROWS($BN$1:BN131),$BL$2:$BM$229,2,0),"")</f>
        <v/>
      </c>
      <c r="BP132">
        <f>IF(ISNUMBER(SEARCH('FORM C-0203'!$K$61,BQ132)),MAX($BP$1:BP131)+1,0)</f>
        <v>0</v>
      </c>
      <c r="BQ132" t="s">
        <v>763</v>
      </c>
      <c r="BR132" t="str">
        <f>IFERROR(VLOOKUP(ROWS($BR$1:BR131),$BP$2:$BQ$229,2,0),"")</f>
        <v/>
      </c>
    </row>
    <row r="133" spans="5:70" x14ac:dyDescent="0.35">
      <c r="E133">
        <f>IF(ISNUMBER(SEARCH('FORM C-0203'!$D$52,F133)),MAX($E$1:E132)+1,0)</f>
        <v>0</v>
      </c>
      <c r="F133" t="s">
        <v>765</v>
      </c>
      <c r="G133" t="str">
        <f>IFERROR(VLOOKUP(ROWS($G$2:G133),$E$2:$F$229,2,0),"")</f>
        <v/>
      </c>
      <c r="R133" s="31">
        <v>136</v>
      </c>
      <c r="S133" t="s">
        <v>244</v>
      </c>
      <c r="T133" t="s">
        <v>236</v>
      </c>
      <c r="U133" t="s">
        <v>237</v>
      </c>
      <c r="V133" t="s">
        <v>182</v>
      </c>
      <c r="W133">
        <v>100072</v>
      </c>
      <c r="X133" t="s">
        <v>182</v>
      </c>
      <c r="Y133">
        <v>100073</v>
      </c>
      <c r="Z133" t="s">
        <v>132</v>
      </c>
      <c r="AA133" t="s">
        <v>107</v>
      </c>
      <c r="AB133" t="s">
        <v>494</v>
      </c>
      <c r="BC133" s="195">
        <v>136976</v>
      </c>
      <c r="BD133" s="196" t="s">
        <v>755</v>
      </c>
      <c r="BE133" s="195">
        <v>136977</v>
      </c>
      <c r="BF133" s="196" t="s">
        <v>756</v>
      </c>
      <c r="BH133">
        <f>IF(ISNUMBER(SEARCH('FORM C-0203'!$K$51,BI133)),MAX(BH$1:$BH132)+1,0)</f>
        <v>0</v>
      </c>
      <c r="BI133" t="s">
        <v>765</v>
      </c>
      <c r="BJ133" t="str">
        <f>IFERROR(VLOOKUP(ROWS($BJ$2:BJ133),$BH$2:$BI$229,2,0),"")</f>
        <v/>
      </c>
      <c r="BL133">
        <f>IF(ISNUMBER(SEARCH('FORM C-0203'!$D$61,BM133)),MAX(BL$1:BL132)+1,0)</f>
        <v>0</v>
      </c>
      <c r="BM133" t="s">
        <v>765</v>
      </c>
      <c r="BN133" t="str">
        <f>IFERROR(VLOOKUP(ROWS($BN$1:BN132),$BL$2:$BM$229,2,0),"")</f>
        <v/>
      </c>
      <c r="BP133">
        <f>IF(ISNUMBER(SEARCH('FORM C-0203'!$K$61,BQ133)),MAX($BP$1:BP132)+1,0)</f>
        <v>0</v>
      </c>
      <c r="BQ133" t="s">
        <v>765</v>
      </c>
      <c r="BR133" t="str">
        <f>IFERROR(VLOOKUP(ROWS($BR$1:BR132),$BP$2:$BQ$229,2,0),"")</f>
        <v/>
      </c>
    </row>
    <row r="134" spans="5:70" x14ac:dyDescent="0.35">
      <c r="E134">
        <f>IF(ISNUMBER(SEARCH('FORM C-0203'!$D$52,F134)),MAX($E$1:E133)+1,0)</f>
        <v>0</v>
      </c>
      <c r="F134" t="s">
        <v>767</v>
      </c>
      <c r="G134" t="str">
        <f>IFERROR(VLOOKUP(ROWS($G$2:G134),$E$2:$F$229,2,0),"")</f>
        <v/>
      </c>
      <c r="R134" s="31">
        <v>137</v>
      </c>
      <c r="S134" t="s">
        <v>244</v>
      </c>
      <c r="T134" t="s">
        <v>236</v>
      </c>
      <c r="U134" t="s">
        <v>237</v>
      </c>
      <c r="V134" t="s">
        <v>182</v>
      </c>
      <c r="W134">
        <v>100072</v>
      </c>
      <c r="X134" t="s">
        <v>182</v>
      </c>
      <c r="Y134">
        <v>100073</v>
      </c>
      <c r="Z134" t="s">
        <v>132</v>
      </c>
      <c r="AA134" t="s">
        <v>107</v>
      </c>
      <c r="AB134" t="s">
        <v>494</v>
      </c>
      <c r="BC134" s="195">
        <v>127302</v>
      </c>
      <c r="BD134" s="196" t="s">
        <v>758</v>
      </c>
      <c r="BE134" s="195">
        <v>120627</v>
      </c>
      <c r="BF134" s="196" t="s">
        <v>759</v>
      </c>
      <c r="BH134">
        <f>IF(ISNUMBER(SEARCH('FORM C-0203'!$K$51,BI134)),MAX(BH$1:$BH133)+1,0)</f>
        <v>0</v>
      </c>
      <c r="BI134" t="s">
        <v>767</v>
      </c>
      <c r="BJ134" t="str">
        <f>IFERROR(VLOOKUP(ROWS($BJ$2:BJ134),$BH$2:$BI$229,2,0),"")</f>
        <v/>
      </c>
      <c r="BL134">
        <f>IF(ISNUMBER(SEARCH('FORM C-0203'!$D$61,BM134)),MAX(BL$1:BL133)+1,0)</f>
        <v>0</v>
      </c>
      <c r="BM134" t="s">
        <v>767</v>
      </c>
      <c r="BN134" t="str">
        <f>IFERROR(VLOOKUP(ROWS($BN$1:BN133),$BL$2:$BM$229,2,0),"")</f>
        <v/>
      </c>
      <c r="BP134">
        <f>IF(ISNUMBER(SEARCH('FORM C-0203'!$K$61,BQ134)),MAX($BP$1:BP133)+1,0)</f>
        <v>0</v>
      </c>
      <c r="BQ134" t="s">
        <v>767</v>
      </c>
      <c r="BR134" t="str">
        <f>IFERROR(VLOOKUP(ROWS($BR$1:BR133),$BP$2:$BQ$229,2,0),"")</f>
        <v/>
      </c>
    </row>
    <row r="135" spans="5:70" x14ac:dyDescent="0.35">
      <c r="E135">
        <f>IF(ISNUMBER(SEARCH('FORM C-0203'!$D$52,F135)),MAX($E$1:E134)+1,0)</f>
        <v>0</v>
      </c>
      <c r="F135" t="s">
        <v>769</v>
      </c>
      <c r="G135" t="str">
        <f>IFERROR(VLOOKUP(ROWS($G$2:G135),$E$2:$F$229,2,0),"")</f>
        <v/>
      </c>
      <c r="R135" s="31">
        <v>138</v>
      </c>
      <c r="S135" t="s">
        <v>244</v>
      </c>
      <c r="T135" t="s">
        <v>236</v>
      </c>
      <c r="U135" t="s">
        <v>237</v>
      </c>
      <c r="V135" t="s">
        <v>182</v>
      </c>
      <c r="W135">
        <v>100072</v>
      </c>
      <c r="X135" t="s">
        <v>182</v>
      </c>
      <c r="Y135">
        <v>100073</v>
      </c>
      <c r="Z135" t="s">
        <v>132</v>
      </c>
      <c r="AA135" t="s">
        <v>107</v>
      </c>
      <c r="AB135" t="s">
        <v>494</v>
      </c>
      <c r="BC135" s="195">
        <v>137505</v>
      </c>
      <c r="BD135" s="196" t="s">
        <v>1700</v>
      </c>
      <c r="BE135" s="195">
        <v>136791</v>
      </c>
      <c r="BF135" s="196" t="s">
        <v>255</v>
      </c>
      <c r="BH135">
        <f>IF(ISNUMBER(SEARCH('FORM C-0203'!$K$51,BI135)),MAX(BH$1:$BH134)+1,0)</f>
        <v>0</v>
      </c>
      <c r="BI135" t="s">
        <v>769</v>
      </c>
      <c r="BJ135" t="str">
        <f>IFERROR(VLOOKUP(ROWS($BJ$2:BJ135),$BH$2:$BI$229,2,0),"")</f>
        <v/>
      </c>
      <c r="BL135">
        <f>IF(ISNUMBER(SEARCH('FORM C-0203'!$D$61,BM135)),MAX(BL$1:BL134)+1,0)</f>
        <v>0</v>
      </c>
      <c r="BM135" t="s">
        <v>769</v>
      </c>
      <c r="BN135" t="str">
        <f>IFERROR(VLOOKUP(ROWS($BN$1:BN134),$BL$2:$BM$229,2,0),"")</f>
        <v/>
      </c>
      <c r="BP135">
        <f>IF(ISNUMBER(SEARCH('FORM C-0203'!$K$61,BQ135)),MAX($BP$1:BP134)+1,0)</f>
        <v>0</v>
      </c>
      <c r="BQ135" t="s">
        <v>769</v>
      </c>
      <c r="BR135" t="str">
        <f>IFERROR(VLOOKUP(ROWS($BR$1:BR134),$BP$2:$BQ$229,2,0),"")</f>
        <v/>
      </c>
    </row>
    <row r="136" spans="5:70" x14ac:dyDescent="0.35">
      <c r="E136">
        <f>IF(ISNUMBER(SEARCH('FORM C-0203'!$D$52,F136)),MAX($E$1:E135)+1,0)</f>
        <v>0</v>
      </c>
      <c r="F136" t="s">
        <v>771</v>
      </c>
      <c r="G136" t="str">
        <f>IFERROR(VLOOKUP(ROWS($G$2:G136),$E$2:$F$229,2,0),"")</f>
        <v/>
      </c>
      <c r="R136" s="31">
        <v>139</v>
      </c>
      <c r="S136" t="s">
        <v>244</v>
      </c>
      <c r="T136" t="s">
        <v>236</v>
      </c>
      <c r="U136" t="s">
        <v>237</v>
      </c>
      <c r="V136" t="s">
        <v>182</v>
      </c>
      <c r="W136">
        <v>100072</v>
      </c>
      <c r="X136" t="s">
        <v>182</v>
      </c>
      <c r="Y136">
        <v>100073</v>
      </c>
      <c r="Z136" t="s">
        <v>132</v>
      </c>
      <c r="AA136" t="s">
        <v>107</v>
      </c>
      <c r="AB136" t="s">
        <v>494</v>
      </c>
      <c r="BC136" s="195">
        <v>100062</v>
      </c>
      <c r="BD136" s="196" t="s">
        <v>762</v>
      </c>
      <c r="BE136" s="195">
        <v>122400</v>
      </c>
      <c r="BF136" s="196" t="s">
        <v>132</v>
      </c>
      <c r="BH136">
        <f>IF(ISNUMBER(SEARCH('FORM C-0203'!$K$51,BI136)),MAX(BH$1:$BH135)+1,0)</f>
        <v>0</v>
      </c>
      <c r="BI136" t="s">
        <v>771</v>
      </c>
      <c r="BJ136" t="str">
        <f>IFERROR(VLOOKUP(ROWS($BJ$2:BJ136),$BH$2:$BI$229,2,0),"")</f>
        <v/>
      </c>
      <c r="BL136">
        <f>IF(ISNUMBER(SEARCH('FORM C-0203'!$D$61,BM136)),MAX(BL$1:BL135)+1,0)</f>
        <v>0</v>
      </c>
      <c r="BM136" t="s">
        <v>771</v>
      </c>
      <c r="BN136" t="str">
        <f>IFERROR(VLOOKUP(ROWS($BN$1:BN135),$BL$2:$BM$229,2,0),"")</f>
        <v/>
      </c>
      <c r="BP136">
        <f>IF(ISNUMBER(SEARCH('FORM C-0203'!$K$61,BQ136)),MAX($BP$1:BP135)+1,0)</f>
        <v>0</v>
      </c>
      <c r="BQ136" t="s">
        <v>771</v>
      </c>
      <c r="BR136" t="str">
        <f>IFERROR(VLOOKUP(ROWS($BR$1:BR135),$BP$2:$BQ$229,2,0),"")</f>
        <v/>
      </c>
    </row>
    <row r="137" spans="5:70" x14ac:dyDescent="0.35">
      <c r="E137">
        <f>IF(ISNUMBER(SEARCH('FORM C-0203'!$D$52,F137)),MAX($E$1:E136)+1,0)</f>
        <v>0</v>
      </c>
      <c r="F137" t="s">
        <v>773</v>
      </c>
      <c r="G137" t="str">
        <f>IFERROR(VLOOKUP(ROWS($G$2:G137),$E$2:$F$229,2,0),"")</f>
        <v/>
      </c>
      <c r="R137" s="31">
        <v>140</v>
      </c>
      <c r="S137" t="s">
        <v>244</v>
      </c>
      <c r="T137" t="s">
        <v>236</v>
      </c>
      <c r="U137" t="s">
        <v>237</v>
      </c>
      <c r="V137" t="s">
        <v>182</v>
      </c>
      <c r="W137">
        <v>100072</v>
      </c>
      <c r="X137" t="s">
        <v>182</v>
      </c>
      <c r="Y137">
        <v>100073</v>
      </c>
      <c r="Z137" t="s">
        <v>132</v>
      </c>
      <c r="AA137" t="s">
        <v>107</v>
      </c>
      <c r="AB137" t="s">
        <v>494</v>
      </c>
      <c r="BC137" s="195">
        <v>100063</v>
      </c>
      <c r="BD137" s="196" t="s">
        <v>764</v>
      </c>
      <c r="BE137" s="195">
        <v>122400</v>
      </c>
      <c r="BF137" s="196" t="s">
        <v>132</v>
      </c>
      <c r="BH137">
        <f>IF(ISNUMBER(SEARCH('FORM C-0203'!$K$51,BI137)),MAX(BH$1:$BH136)+1,0)</f>
        <v>0</v>
      </c>
      <c r="BI137" t="s">
        <v>773</v>
      </c>
      <c r="BJ137" t="str">
        <f>IFERROR(VLOOKUP(ROWS($BJ$2:BJ137),$BH$2:$BI$229,2,0),"")</f>
        <v/>
      </c>
      <c r="BL137">
        <f>IF(ISNUMBER(SEARCH('FORM C-0203'!$D$61,BM137)),MAX(BL$1:BL136)+1,0)</f>
        <v>0</v>
      </c>
      <c r="BM137" t="s">
        <v>773</v>
      </c>
      <c r="BN137" t="str">
        <f>IFERROR(VLOOKUP(ROWS($BN$1:BN136),$BL$2:$BM$229,2,0),"")</f>
        <v/>
      </c>
      <c r="BP137">
        <f>IF(ISNUMBER(SEARCH('FORM C-0203'!$K$61,BQ137)),MAX($BP$1:BP136)+1,0)</f>
        <v>0</v>
      </c>
      <c r="BQ137" t="s">
        <v>773</v>
      </c>
      <c r="BR137" t="str">
        <f>IFERROR(VLOOKUP(ROWS($BR$1:BR136),$BP$2:$BQ$229,2,0),"")</f>
        <v/>
      </c>
    </row>
    <row r="138" spans="5:70" x14ac:dyDescent="0.35">
      <c r="E138">
        <f>IF(ISNUMBER(SEARCH('FORM C-0203'!$D$52,F138)),MAX($E$1:E137)+1,0)</f>
        <v>0</v>
      </c>
      <c r="F138" t="s">
        <v>775</v>
      </c>
      <c r="G138" t="str">
        <f>IFERROR(VLOOKUP(ROWS($G$2:G138),$E$2:$F$229,2,0),"")</f>
        <v/>
      </c>
      <c r="R138" s="31">
        <v>141</v>
      </c>
      <c r="S138" t="s">
        <v>244</v>
      </c>
      <c r="T138" t="s">
        <v>236</v>
      </c>
      <c r="U138" t="s">
        <v>237</v>
      </c>
      <c r="V138" t="s">
        <v>182</v>
      </c>
      <c r="W138">
        <v>100072</v>
      </c>
      <c r="X138" t="s">
        <v>182</v>
      </c>
      <c r="Y138">
        <v>100073</v>
      </c>
      <c r="Z138" t="s">
        <v>132</v>
      </c>
      <c r="AA138" t="s">
        <v>107</v>
      </c>
      <c r="AB138" t="s">
        <v>494</v>
      </c>
      <c r="BC138" s="195">
        <v>132885</v>
      </c>
      <c r="BD138" s="196" t="s">
        <v>766</v>
      </c>
      <c r="BE138" s="195">
        <v>132765</v>
      </c>
      <c r="BF138" s="196" t="s">
        <v>363</v>
      </c>
      <c r="BH138">
        <f>IF(ISNUMBER(SEARCH('FORM C-0203'!$K$51,BI138)),MAX(BH$1:$BH137)+1,0)</f>
        <v>0</v>
      </c>
      <c r="BI138" t="s">
        <v>775</v>
      </c>
      <c r="BJ138" t="str">
        <f>IFERROR(VLOOKUP(ROWS($BJ$2:BJ138),$BH$2:$BI$229,2,0),"")</f>
        <v/>
      </c>
      <c r="BL138">
        <f>IF(ISNUMBER(SEARCH('FORM C-0203'!$D$61,BM138)),MAX(BL$1:BL137)+1,0)</f>
        <v>0</v>
      </c>
      <c r="BM138" t="s">
        <v>775</v>
      </c>
      <c r="BN138" t="str">
        <f>IFERROR(VLOOKUP(ROWS($BN$1:BN137),$BL$2:$BM$229,2,0),"")</f>
        <v/>
      </c>
      <c r="BP138">
        <f>IF(ISNUMBER(SEARCH('FORM C-0203'!$K$61,BQ138)),MAX($BP$1:BP137)+1,0)</f>
        <v>0</v>
      </c>
      <c r="BQ138" t="s">
        <v>775</v>
      </c>
      <c r="BR138" t="str">
        <f>IFERROR(VLOOKUP(ROWS($BR$1:BR137),$BP$2:$BQ$229,2,0),"")</f>
        <v/>
      </c>
    </row>
    <row r="139" spans="5:70" x14ac:dyDescent="0.35">
      <c r="E139">
        <f>IF(ISNUMBER(SEARCH('FORM C-0203'!$D$52,F139)),MAX($E$1:E138)+1,0)</f>
        <v>0</v>
      </c>
      <c r="F139" t="s">
        <v>777</v>
      </c>
      <c r="G139" t="str">
        <f>IFERROR(VLOOKUP(ROWS($G$2:G139),$E$2:$F$229,2,0),"")</f>
        <v/>
      </c>
      <c r="R139" s="31">
        <v>142</v>
      </c>
      <c r="S139" t="s">
        <v>244</v>
      </c>
      <c r="T139" t="s">
        <v>236</v>
      </c>
      <c r="U139" t="s">
        <v>237</v>
      </c>
      <c r="V139" t="s">
        <v>182</v>
      </c>
      <c r="W139">
        <v>100072</v>
      </c>
      <c r="X139" t="s">
        <v>182</v>
      </c>
      <c r="Y139">
        <v>100073</v>
      </c>
      <c r="Z139" t="s">
        <v>132</v>
      </c>
      <c r="AA139" t="s">
        <v>107</v>
      </c>
      <c r="AB139" t="s">
        <v>494</v>
      </c>
      <c r="BC139" s="195">
        <v>132884</v>
      </c>
      <c r="BD139" s="196" t="s">
        <v>768</v>
      </c>
      <c r="BE139" s="195">
        <v>132765</v>
      </c>
      <c r="BF139" s="196" t="s">
        <v>363</v>
      </c>
      <c r="BH139">
        <f>IF(ISNUMBER(SEARCH('FORM C-0203'!$K$51,BI139)),MAX(BH$1:$BH138)+1,0)</f>
        <v>0</v>
      </c>
      <c r="BI139" t="s">
        <v>777</v>
      </c>
      <c r="BJ139" t="str">
        <f>IFERROR(VLOOKUP(ROWS($BJ$2:BJ139),$BH$2:$BI$229,2,0),"")</f>
        <v/>
      </c>
      <c r="BL139">
        <f>IF(ISNUMBER(SEARCH('FORM C-0203'!$D$61,BM139)),MAX(BL$1:BL138)+1,0)</f>
        <v>0</v>
      </c>
      <c r="BM139" t="s">
        <v>777</v>
      </c>
      <c r="BN139" t="str">
        <f>IFERROR(VLOOKUP(ROWS($BN$1:BN138),$BL$2:$BM$229,2,0),"")</f>
        <v/>
      </c>
      <c r="BP139">
        <f>IF(ISNUMBER(SEARCH('FORM C-0203'!$K$61,BQ139)),MAX($BP$1:BP138)+1,0)</f>
        <v>0</v>
      </c>
      <c r="BQ139" t="s">
        <v>777</v>
      </c>
      <c r="BR139" t="str">
        <f>IFERROR(VLOOKUP(ROWS($BR$1:BR138),$BP$2:$BQ$229,2,0),"")</f>
        <v/>
      </c>
    </row>
    <row r="140" spans="5:70" x14ac:dyDescent="0.35">
      <c r="E140">
        <f>IF(ISNUMBER(SEARCH('FORM C-0203'!$D$52,F140)),MAX($E$1:E139)+1,0)</f>
        <v>0</v>
      </c>
      <c r="F140" t="s">
        <v>779</v>
      </c>
      <c r="G140" t="str">
        <f>IFERROR(VLOOKUP(ROWS($G$2:G140),$E$2:$F$229,2,0),"")</f>
        <v/>
      </c>
      <c r="R140" s="31">
        <v>143</v>
      </c>
      <c r="S140" t="s">
        <v>244</v>
      </c>
      <c r="T140" t="s">
        <v>236</v>
      </c>
      <c r="U140" t="s">
        <v>237</v>
      </c>
      <c r="V140" t="s">
        <v>182</v>
      </c>
      <c r="W140">
        <v>100072</v>
      </c>
      <c r="X140" t="s">
        <v>182</v>
      </c>
      <c r="Y140">
        <v>100073</v>
      </c>
      <c r="Z140" t="s">
        <v>132</v>
      </c>
      <c r="AA140" t="s">
        <v>107</v>
      </c>
      <c r="AB140" t="s">
        <v>494</v>
      </c>
      <c r="BC140" s="195">
        <v>130338</v>
      </c>
      <c r="BD140" s="196" t="s">
        <v>770</v>
      </c>
      <c r="BE140" s="195">
        <v>134488</v>
      </c>
      <c r="BF140" s="196" t="s">
        <v>141</v>
      </c>
      <c r="BH140">
        <f>IF(ISNUMBER(SEARCH('FORM C-0203'!$K$51,BI140)),MAX(BH$1:$BH139)+1,0)</f>
        <v>0</v>
      </c>
      <c r="BI140" t="s">
        <v>779</v>
      </c>
      <c r="BJ140" t="str">
        <f>IFERROR(VLOOKUP(ROWS($BJ$2:BJ140),$BH$2:$BI$229,2,0),"")</f>
        <v/>
      </c>
      <c r="BL140">
        <f>IF(ISNUMBER(SEARCH('FORM C-0203'!$D$61,BM140)),MAX(BL$1:BL139)+1,0)</f>
        <v>0</v>
      </c>
      <c r="BM140" t="s">
        <v>779</v>
      </c>
      <c r="BN140" t="str">
        <f>IFERROR(VLOOKUP(ROWS($BN$1:BN139),$BL$2:$BM$229,2,0),"")</f>
        <v/>
      </c>
      <c r="BP140">
        <f>IF(ISNUMBER(SEARCH('FORM C-0203'!$K$61,BQ140)),MAX($BP$1:BP139)+1,0)</f>
        <v>0</v>
      </c>
      <c r="BQ140" t="s">
        <v>779</v>
      </c>
      <c r="BR140" t="str">
        <f>IFERROR(VLOOKUP(ROWS($BR$1:BR139),$BP$2:$BQ$229,2,0),"")</f>
        <v/>
      </c>
    </row>
    <row r="141" spans="5:70" x14ac:dyDescent="0.35">
      <c r="E141">
        <f>IF(ISNUMBER(SEARCH('FORM C-0203'!$D$52,F141)),MAX($E$1:E140)+1,0)</f>
        <v>0</v>
      </c>
      <c r="F141" t="s">
        <v>781</v>
      </c>
      <c r="G141" t="str">
        <f>IFERROR(VLOOKUP(ROWS($G$2:G141),$E$2:$F$229,2,0),"")</f>
        <v/>
      </c>
      <c r="R141" s="31">
        <v>144</v>
      </c>
      <c r="S141" t="s">
        <v>244</v>
      </c>
      <c r="T141" t="s">
        <v>236</v>
      </c>
      <c r="U141" t="s">
        <v>237</v>
      </c>
      <c r="V141" t="s">
        <v>182</v>
      </c>
      <c r="W141">
        <v>100072</v>
      </c>
      <c r="X141" t="s">
        <v>182</v>
      </c>
      <c r="Y141">
        <v>100073</v>
      </c>
      <c r="Z141" t="s">
        <v>132</v>
      </c>
      <c r="AA141" t="s">
        <v>107</v>
      </c>
      <c r="AB141" t="s">
        <v>494</v>
      </c>
      <c r="BC141" s="195">
        <v>130339</v>
      </c>
      <c r="BD141" s="196" t="s">
        <v>772</v>
      </c>
      <c r="BE141" s="195">
        <v>134488</v>
      </c>
      <c r="BF141" s="196" t="s">
        <v>141</v>
      </c>
      <c r="BH141">
        <f>IF(ISNUMBER(SEARCH('FORM C-0203'!$K$51,BI141)),MAX(BH$1:$BH140)+1,0)</f>
        <v>0</v>
      </c>
      <c r="BI141" t="s">
        <v>781</v>
      </c>
      <c r="BJ141" t="str">
        <f>IFERROR(VLOOKUP(ROWS($BJ$2:BJ141),$BH$2:$BI$229,2,0),"")</f>
        <v/>
      </c>
      <c r="BL141">
        <f>IF(ISNUMBER(SEARCH('FORM C-0203'!$D$61,BM141)),MAX(BL$1:BL140)+1,0)</f>
        <v>0</v>
      </c>
      <c r="BM141" t="s">
        <v>781</v>
      </c>
      <c r="BN141" t="str">
        <f>IFERROR(VLOOKUP(ROWS($BN$1:BN140),$BL$2:$BM$229,2,0),"")</f>
        <v/>
      </c>
      <c r="BP141">
        <f>IF(ISNUMBER(SEARCH('FORM C-0203'!$K$61,BQ141)),MAX($BP$1:BP140)+1,0)</f>
        <v>0</v>
      </c>
      <c r="BQ141" t="s">
        <v>781</v>
      </c>
      <c r="BR141" t="str">
        <f>IFERROR(VLOOKUP(ROWS($BR$1:BR140),$BP$2:$BQ$229,2,0),"")</f>
        <v/>
      </c>
    </row>
    <row r="142" spans="5:70" x14ac:dyDescent="0.35">
      <c r="E142">
        <f>IF(ISNUMBER(SEARCH('FORM C-0203'!$D$52,F142)),MAX($E$1:E141)+1,0)</f>
        <v>0</v>
      </c>
      <c r="F142" t="s">
        <v>783</v>
      </c>
      <c r="G142" t="str">
        <f>IFERROR(VLOOKUP(ROWS($G$2:G142),$E$2:$F$229,2,0),"")</f>
        <v/>
      </c>
      <c r="R142" s="31">
        <v>145</v>
      </c>
      <c r="S142" t="s">
        <v>244</v>
      </c>
      <c r="T142" t="s">
        <v>236</v>
      </c>
      <c r="U142" t="s">
        <v>237</v>
      </c>
      <c r="V142" t="s">
        <v>182</v>
      </c>
      <c r="W142">
        <v>100072</v>
      </c>
      <c r="X142" t="s">
        <v>182</v>
      </c>
      <c r="Y142">
        <v>100073</v>
      </c>
      <c r="Z142" t="s">
        <v>132</v>
      </c>
      <c r="AA142" t="s">
        <v>107</v>
      </c>
      <c r="AB142" t="s">
        <v>494</v>
      </c>
      <c r="BC142" s="195">
        <v>100178</v>
      </c>
      <c r="BD142" s="196" t="s">
        <v>774</v>
      </c>
      <c r="BE142" s="195">
        <v>116816</v>
      </c>
      <c r="BF142" s="196" t="s">
        <v>682</v>
      </c>
      <c r="BH142">
        <f>IF(ISNUMBER(SEARCH('FORM C-0203'!$K$51,BI142)),MAX(BH$1:$BH141)+1,0)</f>
        <v>0</v>
      </c>
      <c r="BI142" t="s">
        <v>783</v>
      </c>
      <c r="BJ142" t="str">
        <f>IFERROR(VLOOKUP(ROWS($BJ$2:BJ142),$BH$2:$BI$229,2,0),"")</f>
        <v/>
      </c>
      <c r="BL142">
        <f>IF(ISNUMBER(SEARCH('FORM C-0203'!$D$61,BM142)),MAX(BL$1:BL141)+1,0)</f>
        <v>0</v>
      </c>
      <c r="BM142" t="s">
        <v>783</v>
      </c>
      <c r="BN142" t="str">
        <f>IFERROR(VLOOKUP(ROWS($BN$1:BN141),$BL$2:$BM$229,2,0),"")</f>
        <v/>
      </c>
      <c r="BP142">
        <f>IF(ISNUMBER(SEARCH('FORM C-0203'!$K$61,BQ142)),MAX($BP$1:BP141)+1,0)</f>
        <v>0</v>
      </c>
      <c r="BQ142" t="s">
        <v>783</v>
      </c>
      <c r="BR142" t="str">
        <f>IFERROR(VLOOKUP(ROWS($BR$1:BR141),$BP$2:$BQ$229,2,0),"")</f>
        <v/>
      </c>
    </row>
    <row r="143" spans="5:70" x14ac:dyDescent="0.35">
      <c r="E143">
        <f>IF(ISNUMBER(SEARCH('FORM C-0203'!$D$52,F143)),MAX($E$1:E142)+1,0)</f>
        <v>0</v>
      </c>
      <c r="F143" t="s">
        <v>785</v>
      </c>
      <c r="G143" t="str">
        <f>IFERROR(VLOOKUP(ROWS($G$2:G143),$E$2:$F$229,2,0),"")</f>
        <v/>
      </c>
      <c r="R143" s="31">
        <v>146</v>
      </c>
      <c r="S143" t="s">
        <v>244</v>
      </c>
      <c r="T143" t="s">
        <v>236</v>
      </c>
      <c r="U143" t="s">
        <v>237</v>
      </c>
      <c r="V143" t="s">
        <v>182</v>
      </c>
      <c r="W143">
        <v>100072</v>
      </c>
      <c r="X143" t="s">
        <v>182</v>
      </c>
      <c r="Y143">
        <v>100073</v>
      </c>
      <c r="Z143" t="s">
        <v>132</v>
      </c>
      <c r="AA143" t="s">
        <v>107</v>
      </c>
      <c r="AB143" t="s">
        <v>494</v>
      </c>
      <c r="BC143" s="195">
        <v>100179</v>
      </c>
      <c r="BD143" s="196" t="s">
        <v>776</v>
      </c>
      <c r="BE143" s="195">
        <v>116816</v>
      </c>
      <c r="BF143" s="196" t="s">
        <v>682</v>
      </c>
      <c r="BH143">
        <f>IF(ISNUMBER(SEARCH('FORM C-0203'!$K$51,BI143)),MAX(BH$1:$BH142)+1,0)</f>
        <v>0</v>
      </c>
      <c r="BI143" t="s">
        <v>785</v>
      </c>
      <c r="BJ143" t="str">
        <f>IFERROR(VLOOKUP(ROWS($BJ$2:BJ143),$BH$2:$BI$229,2,0),"")</f>
        <v/>
      </c>
      <c r="BL143">
        <f>IF(ISNUMBER(SEARCH('FORM C-0203'!$D$61,BM143)),MAX(BL$1:BL142)+1,0)</f>
        <v>0</v>
      </c>
      <c r="BM143" t="s">
        <v>785</v>
      </c>
      <c r="BN143" t="str">
        <f>IFERROR(VLOOKUP(ROWS($BN$1:BN142),$BL$2:$BM$229,2,0),"")</f>
        <v/>
      </c>
      <c r="BP143">
        <f>IF(ISNUMBER(SEARCH('FORM C-0203'!$K$61,BQ143)),MAX($BP$1:BP142)+1,0)</f>
        <v>0</v>
      </c>
      <c r="BQ143" t="s">
        <v>785</v>
      </c>
      <c r="BR143" t="str">
        <f>IFERROR(VLOOKUP(ROWS($BR$1:BR142),$BP$2:$BQ$229,2,0),"")</f>
        <v/>
      </c>
    </row>
    <row r="144" spans="5:70" x14ac:dyDescent="0.35">
      <c r="E144">
        <f>IF(ISNUMBER(SEARCH('FORM C-0203'!$D$52,F144)),MAX($E$1:E143)+1,0)</f>
        <v>0</v>
      </c>
      <c r="F144" t="s">
        <v>787</v>
      </c>
      <c r="G144" t="str">
        <f>IFERROR(VLOOKUP(ROWS($G$2:G144),$E$2:$F$229,2,0),"")</f>
        <v/>
      </c>
      <c r="R144" s="31">
        <v>147</v>
      </c>
      <c r="S144" t="s">
        <v>244</v>
      </c>
      <c r="T144" t="s">
        <v>236</v>
      </c>
      <c r="U144" t="s">
        <v>237</v>
      </c>
      <c r="V144" t="s">
        <v>182</v>
      </c>
      <c r="W144">
        <v>100072</v>
      </c>
      <c r="X144" t="s">
        <v>182</v>
      </c>
      <c r="Y144">
        <v>100073</v>
      </c>
      <c r="Z144" t="s">
        <v>132</v>
      </c>
      <c r="AA144" t="s">
        <v>107</v>
      </c>
      <c r="AB144" t="s">
        <v>494</v>
      </c>
      <c r="BC144" s="195">
        <v>130340</v>
      </c>
      <c r="BD144" s="196" t="s">
        <v>778</v>
      </c>
      <c r="BE144" s="195">
        <v>134488</v>
      </c>
      <c r="BF144" s="196" t="s">
        <v>141</v>
      </c>
      <c r="BH144">
        <f>IF(ISNUMBER(SEARCH('FORM C-0203'!$K$51,BI144)),MAX(BH$1:$BH143)+1,0)</f>
        <v>0</v>
      </c>
      <c r="BI144" t="s">
        <v>787</v>
      </c>
      <c r="BJ144" t="str">
        <f>IFERROR(VLOOKUP(ROWS($BJ$2:BJ144),$BH$2:$BI$229,2,0),"")</f>
        <v/>
      </c>
      <c r="BL144">
        <f>IF(ISNUMBER(SEARCH('FORM C-0203'!$D$61,BM144)),MAX(BL$1:BL143)+1,0)</f>
        <v>0</v>
      </c>
      <c r="BM144" t="s">
        <v>787</v>
      </c>
      <c r="BN144" t="str">
        <f>IFERROR(VLOOKUP(ROWS($BN$1:BN143),$BL$2:$BM$229,2,0),"")</f>
        <v/>
      </c>
      <c r="BP144">
        <f>IF(ISNUMBER(SEARCH('FORM C-0203'!$K$61,BQ144)),MAX($BP$1:BP143)+1,0)</f>
        <v>0</v>
      </c>
      <c r="BQ144" t="s">
        <v>787</v>
      </c>
      <c r="BR144" t="str">
        <f>IFERROR(VLOOKUP(ROWS($BR$1:BR143),$BP$2:$BQ$229,2,0),"")</f>
        <v/>
      </c>
    </row>
    <row r="145" spans="5:70" x14ac:dyDescent="0.35">
      <c r="E145">
        <f>IF(ISNUMBER(SEARCH('FORM C-0203'!$D$52,F145)),MAX($E$1:E144)+1,0)</f>
        <v>0</v>
      </c>
      <c r="F145" t="s">
        <v>789</v>
      </c>
      <c r="G145" t="str">
        <f>IFERROR(VLOOKUP(ROWS($G$2:G145),$E$2:$F$229,2,0),"")</f>
        <v/>
      </c>
      <c r="R145" s="31">
        <v>148</v>
      </c>
      <c r="S145" t="s">
        <v>244</v>
      </c>
      <c r="T145" t="s">
        <v>236</v>
      </c>
      <c r="U145" t="s">
        <v>237</v>
      </c>
      <c r="V145" t="s">
        <v>182</v>
      </c>
      <c r="W145">
        <v>100072</v>
      </c>
      <c r="X145" t="s">
        <v>182</v>
      </c>
      <c r="Y145">
        <v>100073</v>
      </c>
      <c r="Z145" t="s">
        <v>132</v>
      </c>
      <c r="AA145" t="s">
        <v>107</v>
      </c>
      <c r="AB145" t="s">
        <v>494</v>
      </c>
      <c r="BC145" s="195">
        <v>126421</v>
      </c>
      <c r="BD145" s="196" t="s">
        <v>780</v>
      </c>
      <c r="BE145" s="195">
        <v>126024</v>
      </c>
      <c r="BF145" s="196" t="s">
        <v>393</v>
      </c>
      <c r="BH145">
        <f>IF(ISNUMBER(SEARCH('FORM C-0203'!$K$51,BI145)),MAX(BH$1:$BH144)+1,0)</f>
        <v>0</v>
      </c>
      <c r="BI145" t="s">
        <v>789</v>
      </c>
      <c r="BJ145" t="str">
        <f>IFERROR(VLOOKUP(ROWS($BJ$2:BJ145),$BH$2:$BI$229,2,0),"")</f>
        <v/>
      </c>
      <c r="BL145">
        <f>IF(ISNUMBER(SEARCH('FORM C-0203'!$D$61,BM145)),MAX(BL$1:BL144)+1,0)</f>
        <v>0</v>
      </c>
      <c r="BM145" t="s">
        <v>789</v>
      </c>
      <c r="BN145" t="str">
        <f>IFERROR(VLOOKUP(ROWS($BN$1:BN144),$BL$2:$BM$229,2,0),"")</f>
        <v/>
      </c>
      <c r="BP145">
        <f>IF(ISNUMBER(SEARCH('FORM C-0203'!$K$61,BQ145)),MAX($BP$1:BP144)+1,0)</f>
        <v>0</v>
      </c>
      <c r="BQ145" t="s">
        <v>789</v>
      </c>
      <c r="BR145" t="str">
        <f>IFERROR(VLOOKUP(ROWS($BR$1:BR144),$BP$2:$BQ$229,2,0),"")</f>
        <v/>
      </c>
    </row>
    <row r="146" spans="5:70" x14ac:dyDescent="0.35">
      <c r="E146">
        <f>IF(ISNUMBER(SEARCH('FORM C-0203'!$D$52,F146)),MAX($E$1:E145)+1,0)</f>
        <v>0</v>
      </c>
      <c r="F146" t="s">
        <v>791</v>
      </c>
      <c r="G146" t="str">
        <f>IFERROR(VLOOKUP(ROWS($G$2:G146),$E$2:$F$229,2,0),"")</f>
        <v/>
      </c>
      <c r="R146" s="31">
        <v>149</v>
      </c>
      <c r="S146" t="s">
        <v>244</v>
      </c>
      <c r="T146" t="s">
        <v>236</v>
      </c>
      <c r="U146" t="s">
        <v>237</v>
      </c>
      <c r="V146" t="s">
        <v>182</v>
      </c>
      <c r="W146">
        <v>100072</v>
      </c>
      <c r="X146" t="s">
        <v>182</v>
      </c>
      <c r="Y146">
        <v>100073</v>
      </c>
      <c r="Z146" t="s">
        <v>132</v>
      </c>
      <c r="AA146" t="s">
        <v>107</v>
      </c>
      <c r="AB146" t="s">
        <v>494</v>
      </c>
      <c r="BC146" s="195">
        <v>126364</v>
      </c>
      <c r="BD146" s="196" t="s">
        <v>782</v>
      </c>
      <c r="BE146" s="195">
        <v>126024</v>
      </c>
      <c r="BF146" s="196" t="s">
        <v>393</v>
      </c>
      <c r="BH146">
        <f>IF(ISNUMBER(SEARCH('FORM C-0203'!$K$51,BI146)),MAX(BH$1:$BH145)+1,0)</f>
        <v>0</v>
      </c>
      <c r="BI146" t="s">
        <v>791</v>
      </c>
      <c r="BJ146" t="str">
        <f>IFERROR(VLOOKUP(ROWS($BJ$2:BJ146),$BH$2:$BI$229,2,0),"")</f>
        <v/>
      </c>
      <c r="BL146">
        <f>IF(ISNUMBER(SEARCH('FORM C-0203'!$D$61,BM146)),MAX(BL$1:BL145)+1,0)</f>
        <v>0</v>
      </c>
      <c r="BM146" t="s">
        <v>791</v>
      </c>
      <c r="BN146" t="str">
        <f>IFERROR(VLOOKUP(ROWS($BN$1:BN145),$BL$2:$BM$229,2,0),"")</f>
        <v/>
      </c>
      <c r="BP146">
        <f>IF(ISNUMBER(SEARCH('FORM C-0203'!$K$61,BQ146)),MAX($BP$1:BP145)+1,0)</f>
        <v>0</v>
      </c>
      <c r="BQ146" t="s">
        <v>791</v>
      </c>
      <c r="BR146" t="str">
        <f>IFERROR(VLOOKUP(ROWS($BR$1:BR145),$BP$2:$BQ$229,2,0),"")</f>
        <v/>
      </c>
    </row>
    <row r="147" spans="5:70" x14ac:dyDescent="0.35">
      <c r="E147">
        <f>IF(ISNUMBER(SEARCH('FORM C-0203'!$D$52,F147)),MAX($E$1:E146)+1,0)</f>
        <v>0</v>
      </c>
      <c r="F147" t="s">
        <v>793</v>
      </c>
      <c r="G147" t="str">
        <f>IFERROR(VLOOKUP(ROWS($G$2:G147),$E$2:$F$229,2,0),"")</f>
        <v/>
      </c>
      <c r="R147" s="31">
        <v>150</v>
      </c>
      <c r="S147" t="s">
        <v>250</v>
      </c>
      <c r="T147" t="s">
        <v>251</v>
      </c>
      <c r="U147" t="s">
        <v>252</v>
      </c>
      <c r="V147" t="s">
        <v>794</v>
      </c>
      <c r="W147">
        <v>100075</v>
      </c>
      <c r="X147" t="s">
        <v>794</v>
      </c>
      <c r="Y147">
        <v>100076</v>
      </c>
      <c r="Z147" t="s">
        <v>132</v>
      </c>
      <c r="AA147" t="s">
        <v>107</v>
      </c>
      <c r="AB147" t="s">
        <v>494</v>
      </c>
      <c r="BC147" s="195">
        <v>131572</v>
      </c>
      <c r="BD147" s="196" t="s">
        <v>784</v>
      </c>
      <c r="BE147" s="195">
        <v>131339</v>
      </c>
      <c r="BF147" s="196" t="s">
        <v>325</v>
      </c>
      <c r="BH147">
        <f>IF(ISNUMBER(SEARCH('FORM C-0203'!$K$51,BI147)),MAX(BH$1:$BH146)+1,0)</f>
        <v>0</v>
      </c>
      <c r="BI147" t="s">
        <v>793</v>
      </c>
      <c r="BJ147" t="str">
        <f>IFERROR(VLOOKUP(ROWS($BJ$2:BJ147),$BH$2:$BI$229,2,0),"")</f>
        <v/>
      </c>
      <c r="BL147">
        <f>IF(ISNUMBER(SEARCH('FORM C-0203'!$D$61,BM147)),MAX(BL$1:BL146)+1,0)</f>
        <v>0</v>
      </c>
      <c r="BM147" t="s">
        <v>793</v>
      </c>
      <c r="BN147" t="str">
        <f>IFERROR(VLOOKUP(ROWS($BN$1:BN146),$BL$2:$BM$229,2,0),"")</f>
        <v/>
      </c>
      <c r="BP147">
        <f>IF(ISNUMBER(SEARCH('FORM C-0203'!$K$61,BQ147)),MAX($BP$1:BP146)+1,0)</f>
        <v>0</v>
      </c>
      <c r="BQ147" t="s">
        <v>793</v>
      </c>
      <c r="BR147" t="str">
        <f>IFERROR(VLOOKUP(ROWS($BR$1:BR146),$BP$2:$BQ$229,2,0),"")</f>
        <v/>
      </c>
    </row>
    <row r="148" spans="5:70" x14ac:dyDescent="0.35">
      <c r="E148">
        <f>IF(ISNUMBER(SEARCH('FORM C-0203'!$D$52,F148)),MAX($E$1:E147)+1,0)</f>
        <v>0</v>
      </c>
      <c r="F148" t="s">
        <v>797</v>
      </c>
      <c r="G148" t="str">
        <f>IFERROR(VLOOKUP(ROWS($G$2:G148),$E$2:$F$229,2,0),"")</f>
        <v/>
      </c>
      <c r="R148" s="31">
        <v>151</v>
      </c>
      <c r="S148" t="s">
        <v>250</v>
      </c>
      <c r="T148" t="s">
        <v>251</v>
      </c>
      <c r="U148" t="s">
        <v>252</v>
      </c>
      <c r="V148" t="s">
        <v>794</v>
      </c>
      <c r="W148">
        <v>100075</v>
      </c>
      <c r="X148" t="s">
        <v>794</v>
      </c>
      <c r="Y148">
        <v>100076</v>
      </c>
      <c r="Z148" t="s">
        <v>132</v>
      </c>
      <c r="AA148" t="s">
        <v>107</v>
      </c>
      <c r="AB148" t="s">
        <v>494</v>
      </c>
      <c r="BC148" s="195">
        <v>131613</v>
      </c>
      <c r="BD148" s="196" t="s">
        <v>786</v>
      </c>
      <c r="BE148" s="195">
        <v>131339</v>
      </c>
      <c r="BF148" s="196" t="s">
        <v>325</v>
      </c>
      <c r="BH148">
        <f>IF(ISNUMBER(SEARCH('FORM C-0203'!$K$51,BI148)),MAX(BH$1:$BH147)+1,0)</f>
        <v>0</v>
      </c>
      <c r="BI148" t="s">
        <v>797</v>
      </c>
      <c r="BJ148" t="str">
        <f>IFERROR(VLOOKUP(ROWS($BJ$2:BJ148),$BH$2:$BI$229,2,0),"")</f>
        <v/>
      </c>
      <c r="BL148">
        <f>IF(ISNUMBER(SEARCH('FORM C-0203'!$D$61,BM148)),MAX(BL$1:BL147)+1,0)</f>
        <v>0</v>
      </c>
      <c r="BM148" t="s">
        <v>797</v>
      </c>
      <c r="BN148" t="str">
        <f>IFERROR(VLOOKUP(ROWS($BN$1:BN147),$BL$2:$BM$229,2,0),"")</f>
        <v/>
      </c>
      <c r="BP148">
        <f>IF(ISNUMBER(SEARCH('FORM C-0203'!$K$61,BQ148)),MAX($BP$1:BP147)+1,0)</f>
        <v>0</v>
      </c>
      <c r="BQ148" t="s">
        <v>797</v>
      </c>
      <c r="BR148" t="str">
        <f>IFERROR(VLOOKUP(ROWS($BR$1:BR147),$BP$2:$BQ$229,2,0),"")</f>
        <v/>
      </c>
    </row>
    <row r="149" spans="5:70" x14ac:dyDescent="0.35">
      <c r="E149">
        <f>IF(ISNUMBER(SEARCH('FORM C-0203'!$D$52,F149)),MAX($E$1:E148)+1,0)</f>
        <v>0</v>
      </c>
      <c r="F149" t="s">
        <v>799</v>
      </c>
      <c r="G149" t="str">
        <f>IFERROR(VLOOKUP(ROWS($G$2:G149),$E$2:$F$229,2,0),"")</f>
        <v/>
      </c>
      <c r="R149" s="31">
        <v>152</v>
      </c>
      <c r="S149" t="s">
        <v>250</v>
      </c>
      <c r="T149" t="s">
        <v>251</v>
      </c>
      <c r="U149" t="s">
        <v>252</v>
      </c>
      <c r="V149" t="s">
        <v>794</v>
      </c>
      <c r="W149">
        <v>100075</v>
      </c>
      <c r="X149" t="s">
        <v>794</v>
      </c>
      <c r="Y149">
        <v>100076</v>
      </c>
      <c r="Z149" t="s">
        <v>132</v>
      </c>
      <c r="AA149" t="s">
        <v>107</v>
      </c>
      <c r="AB149" t="s">
        <v>494</v>
      </c>
      <c r="BC149" s="195">
        <v>131565</v>
      </c>
      <c r="BD149" s="196" t="s">
        <v>788</v>
      </c>
      <c r="BE149" s="195">
        <v>131339</v>
      </c>
      <c r="BF149" s="196" t="s">
        <v>325</v>
      </c>
      <c r="BH149">
        <f>IF(ISNUMBER(SEARCH('FORM C-0203'!$K$51,BI149)),MAX(BH$1:$BH148)+1,0)</f>
        <v>0</v>
      </c>
      <c r="BI149" t="s">
        <v>799</v>
      </c>
      <c r="BJ149" t="str">
        <f>IFERROR(VLOOKUP(ROWS($BJ$2:BJ149),$BH$2:$BI$229,2,0),"")</f>
        <v/>
      </c>
      <c r="BL149">
        <f>IF(ISNUMBER(SEARCH('FORM C-0203'!$D$61,BM149)),MAX(BL$1:BL148)+1,0)</f>
        <v>0</v>
      </c>
      <c r="BM149" t="s">
        <v>799</v>
      </c>
      <c r="BN149" t="str">
        <f>IFERROR(VLOOKUP(ROWS($BN$1:BN148),$BL$2:$BM$229,2,0),"")</f>
        <v/>
      </c>
      <c r="BP149">
        <f>IF(ISNUMBER(SEARCH('FORM C-0203'!$K$61,BQ149)),MAX($BP$1:BP148)+1,0)</f>
        <v>0</v>
      </c>
      <c r="BQ149" t="s">
        <v>799</v>
      </c>
      <c r="BR149" t="str">
        <f>IFERROR(VLOOKUP(ROWS($BR$1:BR148),$BP$2:$BQ$229,2,0),"")</f>
        <v/>
      </c>
    </row>
    <row r="150" spans="5:70" x14ac:dyDescent="0.35">
      <c r="E150">
        <f>IF(ISNUMBER(SEARCH('FORM C-0203'!$D$52,F150)),MAX($E$1:E149)+1,0)</f>
        <v>0</v>
      </c>
      <c r="F150" t="s">
        <v>801</v>
      </c>
      <c r="G150" t="str">
        <f>IFERROR(VLOOKUP(ROWS($G$2:G150),$E$2:$F$229,2,0),"")</f>
        <v/>
      </c>
      <c r="R150" s="31">
        <v>153</v>
      </c>
      <c r="S150" t="s">
        <v>250</v>
      </c>
      <c r="T150" t="s">
        <v>251</v>
      </c>
      <c r="U150" t="s">
        <v>252</v>
      </c>
      <c r="V150" t="s">
        <v>794</v>
      </c>
      <c r="W150">
        <v>100075</v>
      </c>
      <c r="X150" t="s">
        <v>794</v>
      </c>
      <c r="Y150">
        <v>100076</v>
      </c>
      <c r="Z150" t="s">
        <v>132</v>
      </c>
      <c r="AA150" t="s">
        <v>107</v>
      </c>
      <c r="AB150" t="s">
        <v>494</v>
      </c>
      <c r="BC150" s="195">
        <v>131570</v>
      </c>
      <c r="BD150" s="196" t="s">
        <v>790</v>
      </c>
      <c r="BE150" s="195">
        <v>131339</v>
      </c>
      <c r="BF150" s="196" t="s">
        <v>325</v>
      </c>
      <c r="BH150">
        <f>IF(ISNUMBER(SEARCH('FORM C-0203'!$K$51,BI150)),MAX(BH$1:$BH149)+1,0)</f>
        <v>0</v>
      </c>
      <c r="BI150" t="s">
        <v>801</v>
      </c>
      <c r="BJ150" t="str">
        <f>IFERROR(VLOOKUP(ROWS($BJ$2:BJ150),$BH$2:$BI$229,2,0),"")</f>
        <v/>
      </c>
      <c r="BL150">
        <f>IF(ISNUMBER(SEARCH('FORM C-0203'!$D$61,BM150)),MAX(BL$1:BL149)+1,0)</f>
        <v>0</v>
      </c>
      <c r="BM150" t="s">
        <v>801</v>
      </c>
      <c r="BN150" t="str">
        <f>IFERROR(VLOOKUP(ROWS($BN$1:BN149),$BL$2:$BM$229,2,0),"")</f>
        <v/>
      </c>
      <c r="BP150">
        <f>IF(ISNUMBER(SEARCH('FORM C-0203'!$K$61,BQ150)),MAX($BP$1:BP149)+1,0)</f>
        <v>0</v>
      </c>
      <c r="BQ150" t="s">
        <v>801</v>
      </c>
      <c r="BR150" t="str">
        <f>IFERROR(VLOOKUP(ROWS($BR$1:BR149),$BP$2:$BQ$229,2,0),"")</f>
        <v/>
      </c>
    </row>
    <row r="151" spans="5:70" x14ac:dyDescent="0.35">
      <c r="E151">
        <f>IF(ISNUMBER(SEARCH('FORM C-0203'!$D$52,F151)),MAX($E$1:E150)+1,0)</f>
        <v>0</v>
      </c>
      <c r="F151" t="s">
        <v>803</v>
      </c>
      <c r="G151" t="str">
        <f>IFERROR(VLOOKUP(ROWS($G$2:G151),$E$2:$F$229,2,0),"")</f>
        <v/>
      </c>
      <c r="R151" s="31">
        <v>154</v>
      </c>
      <c r="S151" t="s">
        <v>250</v>
      </c>
      <c r="T151" t="s">
        <v>251</v>
      </c>
      <c r="U151" t="s">
        <v>252</v>
      </c>
      <c r="V151" t="s">
        <v>794</v>
      </c>
      <c r="W151">
        <v>100075</v>
      </c>
      <c r="X151" t="s">
        <v>794</v>
      </c>
      <c r="Y151">
        <v>100076</v>
      </c>
      <c r="Z151" t="s">
        <v>132</v>
      </c>
      <c r="AA151" t="s">
        <v>107</v>
      </c>
      <c r="AB151" t="s">
        <v>494</v>
      </c>
      <c r="BC151" s="195">
        <v>126359</v>
      </c>
      <c r="BD151" s="196" t="s">
        <v>792</v>
      </c>
      <c r="BE151" s="195">
        <v>119420</v>
      </c>
      <c r="BF151" s="196" t="s">
        <v>398</v>
      </c>
      <c r="BH151">
        <f>IF(ISNUMBER(SEARCH('FORM C-0203'!$K$51,BI151)),MAX(BH$1:$BH150)+1,0)</f>
        <v>0</v>
      </c>
      <c r="BI151" t="s">
        <v>803</v>
      </c>
      <c r="BJ151" t="str">
        <f>IFERROR(VLOOKUP(ROWS($BJ$2:BJ151),$BH$2:$BI$229,2,0),"")</f>
        <v/>
      </c>
      <c r="BL151">
        <f>IF(ISNUMBER(SEARCH('FORM C-0203'!$D$61,BM151)),MAX(BL$1:BL150)+1,0)</f>
        <v>0</v>
      </c>
      <c r="BM151" t="s">
        <v>803</v>
      </c>
      <c r="BN151" t="str">
        <f>IFERROR(VLOOKUP(ROWS($BN$1:BN150),$BL$2:$BM$229,2,0),"")</f>
        <v/>
      </c>
      <c r="BP151">
        <f>IF(ISNUMBER(SEARCH('FORM C-0203'!$K$61,BQ151)),MAX($BP$1:BP150)+1,0)</f>
        <v>0</v>
      </c>
      <c r="BQ151" t="s">
        <v>803</v>
      </c>
      <c r="BR151" t="str">
        <f>IFERROR(VLOOKUP(ROWS($BR$1:BR150),$BP$2:$BQ$229,2,0),"")</f>
        <v/>
      </c>
    </row>
    <row r="152" spans="5:70" x14ac:dyDescent="0.35">
      <c r="E152">
        <f>IF(ISNUMBER(SEARCH('FORM C-0203'!$D$52,F152)),MAX($E$1:E151)+1,0)</f>
        <v>0</v>
      </c>
      <c r="F152" t="s">
        <v>805</v>
      </c>
      <c r="G152" t="str">
        <f>IFERROR(VLOOKUP(ROWS($G$2:G152),$E$2:$F$229,2,0),"")</f>
        <v/>
      </c>
      <c r="R152" s="31">
        <v>155</v>
      </c>
      <c r="S152" t="s">
        <v>250</v>
      </c>
      <c r="T152" t="s">
        <v>251</v>
      </c>
      <c r="U152" t="s">
        <v>252</v>
      </c>
      <c r="V152" t="s">
        <v>794</v>
      </c>
      <c r="W152">
        <v>100075</v>
      </c>
      <c r="X152" t="s">
        <v>794</v>
      </c>
      <c r="Y152">
        <v>100076</v>
      </c>
      <c r="Z152" t="s">
        <v>132</v>
      </c>
      <c r="AA152" t="s">
        <v>107</v>
      </c>
      <c r="AB152" t="s">
        <v>494</v>
      </c>
      <c r="BC152" s="195">
        <v>130989</v>
      </c>
      <c r="BD152" s="196" t="s">
        <v>795</v>
      </c>
      <c r="BE152" s="195">
        <v>125132</v>
      </c>
      <c r="BF152" s="196" t="s">
        <v>753</v>
      </c>
      <c r="BH152">
        <f>IF(ISNUMBER(SEARCH('FORM C-0203'!$K$51,BI152)),MAX(BH$1:$BH151)+1,0)</f>
        <v>0</v>
      </c>
      <c r="BI152" t="s">
        <v>805</v>
      </c>
      <c r="BJ152" t="str">
        <f>IFERROR(VLOOKUP(ROWS($BJ$2:BJ152),$BH$2:$BI$229,2,0),"")</f>
        <v/>
      </c>
      <c r="BL152">
        <f>IF(ISNUMBER(SEARCH('FORM C-0203'!$D$61,BM152)),MAX(BL$1:BL151)+1,0)</f>
        <v>0</v>
      </c>
      <c r="BM152" t="s">
        <v>805</v>
      </c>
      <c r="BN152" t="str">
        <f>IFERROR(VLOOKUP(ROWS($BN$1:BN151),$BL$2:$BM$229,2,0),"")</f>
        <v/>
      </c>
      <c r="BP152">
        <f>IF(ISNUMBER(SEARCH('FORM C-0203'!$K$61,BQ152)),MAX($BP$1:BP151)+1,0)</f>
        <v>0</v>
      </c>
      <c r="BQ152" t="s">
        <v>805</v>
      </c>
      <c r="BR152" t="str">
        <f>IFERROR(VLOOKUP(ROWS($BR$1:BR151),$BP$2:$BQ$229,2,0),"")</f>
        <v/>
      </c>
    </row>
    <row r="153" spans="5:70" x14ac:dyDescent="0.35">
      <c r="E153">
        <f>IF(ISNUMBER(SEARCH('FORM C-0203'!$D$52,F153)),MAX($E$1:E152)+1,0)</f>
        <v>0</v>
      </c>
      <c r="F153" t="s">
        <v>807</v>
      </c>
      <c r="G153" t="str">
        <f>IFERROR(VLOOKUP(ROWS($G$2:G153),$E$2:$F$229,2,0),"")</f>
        <v/>
      </c>
      <c r="R153" s="31">
        <v>156</v>
      </c>
      <c r="S153" t="s">
        <v>250</v>
      </c>
      <c r="T153" t="s">
        <v>251</v>
      </c>
      <c r="U153" t="s">
        <v>252</v>
      </c>
      <c r="V153" t="s">
        <v>794</v>
      </c>
      <c r="W153">
        <v>100075</v>
      </c>
      <c r="X153" t="s">
        <v>794</v>
      </c>
      <c r="Y153">
        <v>100076</v>
      </c>
      <c r="Z153" t="s">
        <v>132</v>
      </c>
      <c r="AA153" t="s">
        <v>107</v>
      </c>
      <c r="AB153" t="s">
        <v>494</v>
      </c>
      <c r="BC153" s="195">
        <v>130990</v>
      </c>
      <c r="BD153" s="196" t="s">
        <v>798</v>
      </c>
      <c r="BE153" s="195">
        <v>130987</v>
      </c>
      <c r="BF153" s="196" t="s">
        <v>796</v>
      </c>
      <c r="BH153">
        <f>IF(ISNUMBER(SEARCH('FORM C-0203'!$K$51,BI153)),MAX(BH$1:$BH152)+1,0)</f>
        <v>0</v>
      </c>
      <c r="BI153" t="s">
        <v>807</v>
      </c>
      <c r="BJ153" t="str">
        <f>IFERROR(VLOOKUP(ROWS($BJ$2:BJ153),$BH$2:$BI$229,2,0),"")</f>
        <v/>
      </c>
      <c r="BL153">
        <f>IF(ISNUMBER(SEARCH('FORM C-0203'!$D$61,BM153)),MAX(BL$1:BL152)+1,0)</f>
        <v>0</v>
      </c>
      <c r="BM153" t="s">
        <v>807</v>
      </c>
      <c r="BN153" t="str">
        <f>IFERROR(VLOOKUP(ROWS($BN$1:BN152),$BL$2:$BM$229,2,0),"")</f>
        <v/>
      </c>
      <c r="BP153">
        <f>IF(ISNUMBER(SEARCH('FORM C-0203'!$K$61,BQ153)),MAX($BP$1:BP152)+1,0)</f>
        <v>0</v>
      </c>
      <c r="BQ153" t="s">
        <v>807</v>
      </c>
      <c r="BR153" t="str">
        <f>IFERROR(VLOOKUP(ROWS($BR$1:BR152),$BP$2:$BQ$229,2,0),"")</f>
        <v/>
      </c>
    </row>
    <row r="154" spans="5:70" x14ac:dyDescent="0.35">
      <c r="E154">
        <f>IF(ISNUMBER(SEARCH('FORM C-0203'!$D$52,F154)),MAX($E$1:E153)+1,0)</f>
        <v>0</v>
      </c>
      <c r="F154" t="s">
        <v>809</v>
      </c>
      <c r="G154" t="str">
        <f>IFERROR(VLOOKUP(ROWS($G$2:G154),$E$2:$F$229,2,0),"")</f>
        <v/>
      </c>
      <c r="R154" s="31">
        <v>157</v>
      </c>
      <c r="S154" t="s">
        <v>250</v>
      </c>
      <c r="T154" t="s">
        <v>251</v>
      </c>
      <c r="U154" t="s">
        <v>252</v>
      </c>
      <c r="V154" t="s">
        <v>794</v>
      </c>
      <c r="W154">
        <v>100075</v>
      </c>
      <c r="X154" t="s">
        <v>794</v>
      </c>
      <c r="Y154">
        <v>100076</v>
      </c>
      <c r="Z154" t="s">
        <v>132</v>
      </c>
      <c r="AA154" t="s">
        <v>107</v>
      </c>
      <c r="AB154" t="s">
        <v>494</v>
      </c>
      <c r="BC154" s="195">
        <v>131173</v>
      </c>
      <c r="BD154" s="196" t="s">
        <v>800</v>
      </c>
      <c r="BE154" s="195">
        <v>135722</v>
      </c>
      <c r="BF154" s="196" t="s">
        <v>315</v>
      </c>
      <c r="BH154">
        <f>IF(ISNUMBER(SEARCH('FORM C-0203'!$K$51,BI154)),MAX(BH$1:$BH153)+1,0)</f>
        <v>0</v>
      </c>
      <c r="BI154" t="s">
        <v>809</v>
      </c>
      <c r="BJ154" t="str">
        <f>IFERROR(VLOOKUP(ROWS($BJ$2:BJ154),$BH$2:$BI$229,2,0),"")</f>
        <v/>
      </c>
      <c r="BL154">
        <f>IF(ISNUMBER(SEARCH('FORM C-0203'!$D$61,BM154)),MAX(BL$1:BL153)+1,0)</f>
        <v>0</v>
      </c>
      <c r="BM154" t="s">
        <v>809</v>
      </c>
      <c r="BN154" t="str">
        <f>IFERROR(VLOOKUP(ROWS($BN$1:BN153),$BL$2:$BM$229,2,0),"")</f>
        <v/>
      </c>
      <c r="BP154">
        <f>IF(ISNUMBER(SEARCH('FORM C-0203'!$K$61,BQ154)),MAX($BP$1:BP153)+1,0)</f>
        <v>0</v>
      </c>
      <c r="BQ154" t="s">
        <v>809</v>
      </c>
      <c r="BR154" t="str">
        <f>IFERROR(VLOOKUP(ROWS($BR$1:BR153),$BP$2:$BQ$229,2,0),"")</f>
        <v/>
      </c>
    </row>
    <row r="155" spans="5:70" x14ac:dyDescent="0.35">
      <c r="E155">
        <f>IF(ISNUMBER(SEARCH('FORM C-0203'!$D$52,F155)),MAX($E$1:E154)+1,0)</f>
        <v>0</v>
      </c>
      <c r="F155" t="s">
        <v>811</v>
      </c>
      <c r="G155" t="str">
        <f>IFERROR(VLOOKUP(ROWS($G$2:G155),$E$2:$F$229,2,0),"")</f>
        <v/>
      </c>
      <c r="R155" s="31">
        <v>158</v>
      </c>
      <c r="S155" t="s">
        <v>250</v>
      </c>
      <c r="T155" t="s">
        <v>251</v>
      </c>
      <c r="U155" t="s">
        <v>252</v>
      </c>
      <c r="V155" t="s">
        <v>794</v>
      </c>
      <c r="W155">
        <v>100075</v>
      </c>
      <c r="X155" t="s">
        <v>794</v>
      </c>
      <c r="Y155">
        <v>100076</v>
      </c>
      <c r="Z155" t="s">
        <v>132</v>
      </c>
      <c r="AA155" t="s">
        <v>107</v>
      </c>
      <c r="AB155" t="s">
        <v>494</v>
      </c>
      <c r="BC155" s="195">
        <v>100075</v>
      </c>
      <c r="BD155" s="196" t="s">
        <v>802</v>
      </c>
      <c r="BE155" s="195">
        <v>122400</v>
      </c>
      <c r="BF155" s="196" t="s">
        <v>132</v>
      </c>
      <c r="BH155">
        <f>IF(ISNUMBER(SEARCH('FORM C-0203'!$K$51,BI155)),MAX(BH$1:$BH154)+1,0)</f>
        <v>0</v>
      </c>
      <c r="BI155" t="s">
        <v>811</v>
      </c>
      <c r="BJ155" t="str">
        <f>IFERROR(VLOOKUP(ROWS($BJ$2:BJ155),$BH$2:$BI$229,2,0),"")</f>
        <v/>
      </c>
      <c r="BL155">
        <f>IF(ISNUMBER(SEARCH('FORM C-0203'!$D$61,BM155)),MAX(BL$1:BL154)+1,0)</f>
        <v>0</v>
      </c>
      <c r="BM155" t="s">
        <v>811</v>
      </c>
      <c r="BN155" t="str">
        <f>IFERROR(VLOOKUP(ROWS($BN$1:BN154),$BL$2:$BM$229,2,0),"")</f>
        <v/>
      </c>
      <c r="BP155">
        <f>IF(ISNUMBER(SEARCH('FORM C-0203'!$K$61,BQ155)),MAX($BP$1:BP154)+1,0)</f>
        <v>0</v>
      </c>
      <c r="BQ155" t="s">
        <v>811</v>
      </c>
      <c r="BR155" t="str">
        <f>IFERROR(VLOOKUP(ROWS($BR$1:BR154),$BP$2:$BQ$229,2,0),"")</f>
        <v/>
      </c>
    </row>
    <row r="156" spans="5:70" x14ac:dyDescent="0.35">
      <c r="E156">
        <f>IF(ISNUMBER(SEARCH('FORM C-0203'!$D$52,F156)),MAX($E$1:E155)+1,0)</f>
        <v>0</v>
      </c>
      <c r="F156" t="s">
        <v>813</v>
      </c>
      <c r="G156" t="str">
        <f>IFERROR(VLOOKUP(ROWS($G$2:G156),$E$2:$F$229,2,0),"")</f>
        <v/>
      </c>
      <c r="R156" s="31">
        <v>159</v>
      </c>
      <c r="S156" t="s">
        <v>250</v>
      </c>
      <c r="T156" t="s">
        <v>251</v>
      </c>
      <c r="U156" t="s">
        <v>252</v>
      </c>
      <c r="V156" t="s">
        <v>794</v>
      </c>
      <c r="W156">
        <v>100075</v>
      </c>
      <c r="X156" t="s">
        <v>794</v>
      </c>
      <c r="Y156">
        <v>100076</v>
      </c>
      <c r="Z156" t="s">
        <v>132</v>
      </c>
      <c r="AA156" t="s">
        <v>107</v>
      </c>
      <c r="AB156" t="s">
        <v>494</v>
      </c>
      <c r="BC156" s="195">
        <v>100076</v>
      </c>
      <c r="BD156" s="196" t="s">
        <v>804</v>
      </c>
      <c r="BE156" s="195">
        <v>122400</v>
      </c>
      <c r="BF156" s="196" t="s">
        <v>132</v>
      </c>
      <c r="BH156">
        <f>IF(ISNUMBER(SEARCH('FORM C-0203'!$K$51,BI156)),MAX(BH$1:$BH155)+1,0)</f>
        <v>0</v>
      </c>
      <c r="BI156" t="s">
        <v>813</v>
      </c>
      <c r="BJ156" t="str">
        <f>IFERROR(VLOOKUP(ROWS($BJ$2:BJ156),$BH$2:$BI$229,2,0),"")</f>
        <v/>
      </c>
      <c r="BL156">
        <f>IF(ISNUMBER(SEARCH('FORM C-0203'!$D$61,BM156)),MAX(BL$1:BL155)+1,0)</f>
        <v>0</v>
      </c>
      <c r="BM156" t="s">
        <v>813</v>
      </c>
      <c r="BN156" t="str">
        <f>IFERROR(VLOOKUP(ROWS($BN$1:BN155),$BL$2:$BM$229,2,0),"")</f>
        <v/>
      </c>
      <c r="BP156">
        <f>IF(ISNUMBER(SEARCH('FORM C-0203'!$K$61,BQ156)),MAX($BP$1:BP155)+1,0)</f>
        <v>0</v>
      </c>
      <c r="BQ156" t="s">
        <v>813</v>
      </c>
      <c r="BR156" t="str">
        <f>IFERROR(VLOOKUP(ROWS($BR$1:BR155),$BP$2:$BQ$229,2,0),"")</f>
        <v/>
      </c>
    </row>
    <row r="157" spans="5:70" x14ac:dyDescent="0.35">
      <c r="E157">
        <f>IF(ISNUMBER(SEARCH('FORM C-0203'!$D$52,F157)),MAX($E$1:E156)+1,0)</f>
        <v>0</v>
      </c>
      <c r="F157" t="s">
        <v>815</v>
      </c>
      <c r="G157" t="str">
        <f>IFERROR(VLOOKUP(ROWS($G$2:G157),$E$2:$F$229,2,0),"")</f>
        <v/>
      </c>
      <c r="R157" s="31">
        <v>160</v>
      </c>
      <c r="S157" t="s">
        <v>250</v>
      </c>
      <c r="T157" t="s">
        <v>251</v>
      </c>
      <c r="U157" t="s">
        <v>252</v>
      </c>
      <c r="V157" t="s">
        <v>794</v>
      </c>
      <c r="W157">
        <v>100075</v>
      </c>
      <c r="X157" t="s">
        <v>794</v>
      </c>
      <c r="Y157">
        <v>100076</v>
      </c>
      <c r="Z157" t="s">
        <v>132</v>
      </c>
      <c r="AA157" t="s">
        <v>107</v>
      </c>
      <c r="AB157" t="s">
        <v>494</v>
      </c>
      <c r="BC157" s="195">
        <v>100272</v>
      </c>
      <c r="BD157" s="196" t="s">
        <v>806</v>
      </c>
      <c r="BE157" s="195">
        <v>100668</v>
      </c>
      <c r="BF157" s="196" t="s">
        <v>223</v>
      </c>
      <c r="BH157">
        <f>IF(ISNUMBER(SEARCH('FORM C-0203'!$K$51,BI157)),MAX(BH$1:$BH156)+1,0)</f>
        <v>0</v>
      </c>
      <c r="BI157" t="s">
        <v>815</v>
      </c>
      <c r="BJ157" t="str">
        <f>IFERROR(VLOOKUP(ROWS($BJ$2:BJ157),$BH$2:$BI$229,2,0),"")</f>
        <v/>
      </c>
      <c r="BL157">
        <f>IF(ISNUMBER(SEARCH('FORM C-0203'!$D$61,BM157)),MAX(BL$1:BL156)+1,0)</f>
        <v>0</v>
      </c>
      <c r="BM157" t="s">
        <v>815</v>
      </c>
      <c r="BN157" t="str">
        <f>IFERROR(VLOOKUP(ROWS($BN$1:BN156),$BL$2:$BM$229,2,0),"")</f>
        <v/>
      </c>
      <c r="BP157">
        <f>IF(ISNUMBER(SEARCH('FORM C-0203'!$K$61,BQ157)),MAX($BP$1:BP156)+1,0)</f>
        <v>0</v>
      </c>
      <c r="BQ157" t="s">
        <v>815</v>
      </c>
      <c r="BR157" t="str">
        <f>IFERROR(VLOOKUP(ROWS($BR$1:BR156),$BP$2:$BQ$229,2,0),"")</f>
        <v/>
      </c>
    </row>
    <row r="158" spans="5:70" x14ac:dyDescent="0.35">
      <c r="E158">
        <f>IF(ISNUMBER(SEARCH('FORM C-0203'!$D$52,F158)),MAX($E$1:E157)+1,0)</f>
        <v>0</v>
      </c>
      <c r="F158" t="s">
        <v>817</v>
      </c>
      <c r="G158" t="str">
        <f>IFERROR(VLOOKUP(ROWS($G$2:G158),$E$2:$F$229,2,0),"")</f>
        <v/>
      </c>
      <c r="R158" s="31">
        <v>161</v>
      </c>
      <c r="S158" t="s">
        <v>250</v>
      </c>
      <c r="T158" t="s">
        <v>251</v>
      </c>
      <c r="U158" t="s">
        <v>252</v>
      </c>
      <c r="V158" t="s">
        <v>794</v>
      </c>
      <c r="W158">
        <v>100075</v>
      </c>
      <c r="X158" t="s">
        <v>794</v>
      </c>
      <c r="Y158">
        <v>100076</v>
      </c>
      <c r="Z158" t="s">
        <v>132</v>
      </c>
      <c r="AA158" t="s">
        <v>107</v>
      </c>
      <c r="AB158" t="s">
        <v>494</v>
      </c>
      <c r="BC158" s="195">
        <v>100273</v>
      </c>
      <c r="BD158" s="196" t="s">
        <v>808</v>
      </c>
      <c r="BE158" s="195">
        <v>100668</v>
      </c>
      <c r="BF158" s="196" t="s">
        <v>223</v>
      </c>
      <c r="BH158">
        <f>IF(ISNUMBER(SEARCH('FORM C-0203'!$K$51,BI158)),MAX(BH$1:$BH157)+1,0)</f>
        <v>0</v>
      </c>
      <c r="BI158" t="s">
        <v>817</v>
      </c>
      <c r="BJ158" t="str">
        <f>IFERROR(VLOOKUP(ROWS($BJ$2:BJ158),$BH$2:$BI$229,2,0),"")</f>
        <v/>
      </c>
      <c r="BL158">
        <f>IF(ISNUMBER(SEARCH('FORM C-0203'!$D$61,BM158)),MAX(BL$1:BL157)+1,0)</f>
        <v>0</v>
      </c>
      <c r="BM158" t="s">
        <v>817</v>
      </c>
      <c r="BN158" t="str">
        <f>IFERROR(VLOOKUP(ROWS($BN$1:BN157),$BL$2:$BM$229,2,0),"")</f>
        <v/>
      </c>
      <c r="BP158">
        <f>IF(ISNUMBER(SEARCH('FORM C-0203'!$K$61,BQ158)),MAX($BP$1:BP157)+1,0)</f>
        <v>0</v>
      </c>
      <c r="BQ158" t="s">
        <v>817</v>
      </c>
      <c r="BR158" t="str">
        <f>IFERROR(VLOOKUP(ROWS($BR$1:BR157),$BP$2:$BQ$229,2,0),"")</f>
        <v/>
      </c>
    </row>
    <row r="159" spans="5:70" x14ac:dyDescent="0.35">
      <c r="E159">
        <f>IF(ISNUMBER(SEARCH('FORM C-0203'!$D$52,F159)),MAX($E$1:E158)+1,0)</f>
        <v>0</v>
      </c>
      <c r="F159" t="s">
        <v>819</v>
      </c>
      <c r="G159" t="str">
        <f>IFERROR(VLOOKUP(ROWS($G$2:G159),$E$2:$F$229,2,0),"")</f>
        <v/>
      </c>
      <c r="R159" s="31">
        <v>162</v>
      </c>
      <c r="S159" t="s">
        <v>250</v>
      </c>
      <c r="T159" t="s">
        <v>251</v>
      </c>
      <c r="U159" t="s">
        <v>252</v>
      </c>
      <c r="V159" t="s">
        <v>794</v>
      </c>
      <c r="W159">
        <v>100075</v>
      </c>
      <c r="X159" t="s">
        <v>794</v>
      </c>
      <c r="Y159">
        <v>100076</v>
      </c>
      <c r="Z159" t="s">
        <v>132</v>
      </c>
      <c r="AA159" t="s">
        <v>107</v>
      </c>
      <c r="AB159" t="s">
        <v>494</v>
      </c>
      <c r="BC159" s="195">
        <v>126271</v>
      </c>
      <c r="BD159" s="196" t="s">
        <v>810</v>
      </c>
      <c r="BE159" s="195">
        <v>126067</v>
      </c>
      <c r="BF159" s="196" t="s">
        <v>534</v>
      </c>
      <c r="BH159">
        <f>IF(ISNUMBER(SEARCH('FORM C-0203'!$K$51,BI159)),MAX(BH$1:$BH158)+1,0)</f>
        <v>0</v>
      </c>
      <c r="BI159" t="s">
        <v>819</v>
      </c>
      <c r="BJ159" t="str">
        <f>IFERROR(VLOOKUP(ROWS($BJ$2:BJ159),$BH$2:$BI$229,2,0),"")</f>
        <v/>
      </c>
      <c r="BL159">
        <f>IF(ISNUMBER(SEARCH('FORM C-0203'!$D$61,BM159)),MAX(BL$1:BL158)+1,0)</f>
        <v>0</v>
      </c>
      <c r="BM159" t="s">
        <v>819</v>
      </c>
      <c r="BN159" t="str">
        <f>IFERROR(VLOOKUP(ROWS($BN$1:BN158),$BL$2:$BM$229,2,0),"")</f>
        <v/>
      </c>
      <c r="BP159">
        <f>IF(ISNUMBER(SEARCH('FORM C-0203'!$K$61,BQ159)),MAX($BP$1:BP158)+1,0)</f>
        <v>0</v>
      </c>
      <c r="BQ159" t="s">
        <v>819</v>
      </c>
      <c r="BR159" t="str">
        <f>IFERROR(VLOOKUP(ROWS($BR$1:BR158),$BP$2:$BQ$229,2,0),"")</f>
        <v/>
      </c>
    </row>
    <row r="160" spans="5:70" x14ac:dyDescent="0.35">
      <c r="E160">
        <f>IF(ISNUMBER(SEARCH('FORM C-0203'!$D$52,F160)),MAX($E$1:E159)+1,0)</f>
        <v>0</v>
      </c>
      <c r="F160" t="s">
        <v>821</v>
      </c>
      <c r="G160" t="str">
        <f>IFERROR(VLOOKUP(ROWS($G$2:G160),$E$2:$F$229,2,0),"")</f>
        <v/>
      </c>
      <c r="R160" s="31">
        <v>163</v>
      </c>
      <c r="S160" t="s">
        <v>250</v>
      </c>
      <c r="T160" t="s">
        <v>251</v>
      </c>
      <c r="U160" t="s">
        <v>252</v>
      </c>
      <c r="V160" t="s">
        <v>794</v>
      </c>
      <c r="W160">
        <v>100075</v>
      </c>
      <c r="X160" t="s">
        <v>794</v>
      </c>
      <c r="Y160">
        <v>100076</v>
      </c>
      <c r="Z160" t="s">
        <v>132</v>
      </c>
      <c r="AA160" t="s">
        <v>107</v>
      </c>
      <c r="AB160" t="s">
        <v>494</v>
      </c>
      <c r="BC160" s="195">
        <v>132970</v>
      </c>
      <c r="BD160" s="196" t="s">
        <v>812</v>
      </c>
      <c r="BE160" s="195">
        <v>126066</v>
      </c>
      <c r="BF160" s="196" t="s">
        <v>603</v>
      </c>
      <c r="BH160">
        <f>IF(ISNUMBER(SEARCH('FORM C-0203'!$K$51,BI160)),MAX(BH$1:$BH159)+1,0)</f>
        <v>0</v>
      </c>
      <c r="BI160" t="s">
        <v>821</v>
      </c>
      <c r="BJ160" t="str">
        <f>IFERROR(VLOOKUP(ROWS($BJ$2:BJ160),$BH$2:$BI$229,2,0),"")</f>
        <v/>
      </c>
      <c r="BL160">
        <f>IF(ISNUMBER(SEARCH('FORM C-0203'!$D$61,BM160)),MAX(BL$1:BL159)+1,0)</f>
        <v>0</v>
      </c>
      <c r="BM160" t="s">
        <v>821</v>
      </c>
      <c r="BN160" t="str">
        <f>IFERROR(VLOOKUP(ROWS($BN$1:BN159),$BL$2:$BM$229,2,0),"")</f>
        <v/>
      </c>
      <c r="BP160">
        <f>IF(ISNUMBER(SEARCH('FORM C-0203'!$K$61,BQ160)),MAX($BP$1:BP159)+1,0)</f>
        <v>0</v>
      </c>
      <c r="BQ160" t="s">
        <v>821</v>
      </c>
      <c r="BR160" t="str">
        <f>IFERROR(VLOOKUP(ROWS($BR$1:BR159),$BP$2:$BQ$229,2,0),"")</f>
        <v/>
      </c>
    </row>
    <row r="161" spans="5:70" x14ac:dyDescent="0.35">
      <c r="E161">
        <f>IF(ISNUMBER(SEARCH('FORM C-0203'!$D$52,F161)),MAX($E$1:E160)+1,0)</f>
        <v>0</v>
      </c>
      <c r="F161" t="s">
        <v>823</v>
      </c>
      <c r="G161" t="str">
        <f>IFERROR(VLOOKUP(ROWS($G$2:G161),$E$2:$F$229,2,0),"")</f>
        <v/>
      </c>
      <c r="R161" s="31">
        <v>164</v>
      </c>
      <c r="S161" t="s">
        <v>250</v>
      </c>
      <c r="T161" t="s">
        <v>251</v>
      </c>
      <c r="U161" t="s">
        <v>252</v>
      </c>
      <c r="V161" t="s">
        <v>794</v>
      </c>
      <c r="W161">
        <v>100075</v>
      </c>
      <c r="X161" t="s">
        <v>794</v>
      </c>
      <c r="Y161">
        <v>100076</v>
      </c>
      <c r="Z161" t="s">
        <v>132</v>
      </c>
      <c r="AA161" t="s">
        <v>107</v>
      </c>
      <c r="AB161" t="s">
        <v>494</v>
      </c>
      <c r="BC161" s="195">
        <v>134055</v>
      </c>
      <c r="BD161" s="196" t="s">
        <v>814</v>
      </c>
      <c r="BE161" s="195">
        <v>132767</v>
      </c>
      <c r="BF161" s="196" t="s">
        <v>478</v>
      </c>
      <c r="BH161">
        <f>IF(ISNUMBER(SEARCH('FORM C-0203'!$K$51,BI161)),MAX(BH$1:$BH160)+1,0)</f>
        <v>0</v>
      </c>
      <c r="BI161" t="s">
        <v>823</v>
      </c>
      <c r="BJ161" t="str">
        <f>IFERROR(VLOOKUP(ROWS($BJ$2:BJ161),$BH$2:$BI$229,2,0),"")</f>
        <v/>
      </c>
      <c r="BL161">
        <f>IF(ISNUMBER(SEARCH('FORM C-0203'!$D$61,BM161)),MAX(BL$1:BL160)+1,0)</f>
        <v>0</v>
      </c>
      <c r="BM161" t="s">
        <v>823</v>
      </c>
      <c r="BN161" t="str">
        <f>IFERROR(VLOOKUP(ROWS($BN$1:BN160),$BL$2:$BM$229,2,0),"")</f>
        <v/>
      </c>
      <c r="BP161">
        <f>IF(ISNUMBER(SEARCH('FORM C-0203'!$K$61,BQ161)),MAX($BP$1:BP160)+1,0)</f>
        <v>0</v>
      </c>
      <c r="BQ161" t="s">
        <v>823</v>
      </c>
      <c r="BR161" t="str">
        <f>IFERROR(VLOOKUP(ROWS($BR$1:BR160),$BP$2:$BQ$229,2,0),"")</f>
        <v/>
      </c>
    </row>
    <row r="162" spans="5:70" x14ac:dyDescent="0.35">
      <c r="E162">
        <f>IF(ISNUMBER(SEARCH('FORM C-0203'!$D$52,F162)),MAX($E$1:E161)+1,0)</f>
        <v>0</v>
      </c>
      <c r="F162" t="s">
        <v>825</v>
      </c>
      <c r="G162" t="str">
        <f>IFERROR(VLOOKUP(ROWS($G$2:G162),$E$2:$F$229,2,0),"")</f>
        <v/>
      </c>
      <c r="R162" s="31">
        <v>165</v>
      </c>
      <c r="S162" t="s">
        <v>250</v>
      </c>
      <c r="T162" t="s">
        <v>251</v>
      </c>
      <c r="U162" t="s">
        <v>252</v>
      </c>
      <c r="V162" t="s">
        <v>794</v>
      </c>
      <c r="W162">
        <v>100075</v>
      </c>
      <c r="X162" t="s">
        <v>794</v>
      </c>
      <c r="Y162">
        <v>100076</v>
      </c>
      <c r="Z162" t="s">
        <v>132</v>
      </c>
      <c r="AA162" t="s">
        <v>107</v>
      </c>
      <c r="AB162" t="s">
        <v>494</v>
      </c>
      <c r="BC162" s="195">
        <v>100139</v>
      </c>
      <c r="BD162" s="196" t="s">
        <v>816</v>
      </c>
      <c r="BE162" s="195">
        <v>100647</v>
      </c>
      <c r="BF162" s="196" t="s">
        <v>748</v>
      </c>
      <c r="BH162">
        <f>IF(ISNUMBER(SEARCH('FORM C-0203'!$K$51,BI162)),MAX(BH$1:$BH161)+1,0)</f>
        <v>0</v>
      </c>
      <c r="BI162" t="s">
        <v>825</v>
      </c>
      <c r="BJ162" t="str">
        <f>IFERROR(VLOOKUP(ROWS($BJ$2:BJ162),$BH$2:$BI$229,2,0),"")</f>
        <v/>
      </c>
      <c r="BL162">
        <f>IF(ISNUMBER(SEARCH('FORM C-0203'!$D$61,BM162)),MAX(BL$1:BL161)+1,0)</f>
        <v>0</v>
      </c>
      <c r="BM162" t="s">
        <v>825</v>
      </c>
      <c r="BN162" t="str">
        <f>IFERROR(VLOOKUP(ROWS($BN$1:BN161),$BL$2:$BM$229,2,0),"")</f>
        <v/>
      </c>
      <c r="BP162">
        <f>IF(ISNUMBER(SEARCH('FORM C-0203'!$K$61,BQ162)),MAX($BP$1:BP161)+1,0)</f>
        <v>0</v>
      </c>
      <c r="BQ162" t="s">
        <v>825</v>
      </c>
      <c r="BR162" t="str">
        <f>IFERROR(VLOOKUP(ROWS($BR$1:BR161),$BP$2:$BQ$229,2,0),"")</f>
        <v/>
      </c>
    </row>
    <row r="163" spans="5:70" x14ac:dyDescent="0.35">
      <c r="E163">
        <f>IF(ISNUMBER(SEARCH('FORM C-0203'!$D$52,F163)),MAX($E$1:E162)+1,0)</f>
        <v>0</v>
      </c>
      <c r="F163" t="s">
        <v>827</v>
      </c>
      <c r="G163" t="str">
        <f>IFERROR(VLOOKUP(ROWS($G$2:G163),$E$2:$F$229,2,0),"")</f>
        <v/>
      </c>
      <c r="R163" s="31">
        <v>166</v>
      </c>
      <c r="S163" t="s">
        <v>250</v>
      </c>
      <c r="T163" t="s">
        <v>251</v>
      </c>
      <c r="U163" t="s">
        <v>252</v>
      </c>
      <c r="V163" t="s">
        <v>794</v>
      </c>
      <c r="W163">
        <v>100075</v>
      </c>
      <c r="X163" t="s">
        <v>794</v>
      </c>
      <c r="Y163">
        <v>100076</v>
      </c>
      <c r="Z163" t="s">
        <v>132</v>
      </c>
      <c r="AA163" t="s">
        <v>107</v>
      </c>
      <c r="AB163" t="s">
        <v>494</v>
      </c>
      <c r="BC163" s="195">
        <v>100140</v>
      </c>
      <c r="BD163" s="196" t="s">
        <v>818</v>
      </c>
      <c r="BE163" s="195">
        <v>100647</v>
      </c>
      <c r="BF163" s="196" t="s">
        <v>748</v>
      </c>
      <c r="BH163">
        <f>IF(ISNUMBER(SEARCH('FORM C-0203'!$K$51,BI163)),MAX(BH$1:$BH162)+1,0)</f>
        <v>0</v>
      </c>
      <c r="BI163" t="s">
        <v>827</v>
      </c>
      <c r="BJ163" t="str">
        <f>IFERROR(VLOOKUP(ROWS($BJ$2:BJ163),$BH$2:$BI$229,2,0),"")</f>
        <v/>
      </c>
      <c r="BL163">
        <f>IF(ISNUMBER(SEARCH('FORM C-0203'!$D$61,BM163)),MAX(BL$1:BL162)+1,0)</f>
        <v>0</v>
      </c>
      <c r="BM163" t="s">
        <v>827</v>
      </c>
      <c r="BN163" t="str">
        <f>IFERROR(VLOOKUP(ROWS($BN$1:BN162),$BL$2:$BM$229,2,0),"")</f>
        <v/>
      </c>
      <c r="BP163">
        <f>IF(ISNUMBER(SEARCH('FORM C-0203'!$K$61,BQ163)),MAX($BP$1:BP162)+1,0)</f>
        <v>0</v>
      </c>
      <c r="BQ163" t="s">
        <v>827</v>
      </c>
      <c r="BR163" t="str">
        <f>IFERROR(VLOOKUP(ROWS($BR$1:BR162),$BP$2:$BQ$229,2,0),"")</f>
        <v/>
      </c>
    </row>
    <row r="164" spans="5:70" x14ac:dyDescent="0.35">
      <c r="E164">
        <f>IF(ISNUMBER(SEARCH('FORM C-0203'!$D$52,F164)),MAX($E$1:E163)+1,0)</f>
        <v>0</v>
      </c>
      <c r="F164" t="s">
        <v>829</v>
      </c>
      <c r="G164" t="str">
        <f>IFERROR(VLOOKUP(ROWS($G$2:G164),$E$2:$F$229,2,0),"")</f>
        <v/>
      </c>
      <c r="R164" s="31">
        <v>167</v>
      </c>
      <c r="S164" t="s">
        <v>250</v>
      </c>
      <c r="T164" t="s">
        <v>251</v>
      </c>
      <c r="U164" t="s">
        <v>252</v>
      </c>
      <c r="V164" t="s">
        <v>794</v>
      </c>
      <c r="W164">
        <v>100075</v>
      </c>
      <c r="X164" t="s">
        <v>794</v>
      </c>
      <c r="Y164">
        <v>100076</v>
      </c>
      <c r="Z164" t="s">
        <v>132</v>
      </c>
      <c r="AA164" t="s">
        <v>107</v>
      </c>
      <c r="AB164" t="s">
        <v>494</v>
      </c>
      <c r="BC164" s="195">
        <v>100205</v>
      </c>
      <c r="BD164" s="196" t="s">
        <v>820</v>
      </c>
      <c r="BE164" s="195">
        <v>100659</v>
      </c>
      <c r="BF164" s="196" t="s">
        <v>162</v>
      </c>
      <c r="BH164">
        <f>IF(ISNUMBER(SEARCH('FORM C-0203'!$K$51,BI164)),MAX(BH$1:$BH163)+1,0)</f>
        <v>0</v>
      </c>
      <c r="BI164" t="s">
        <v>829</v>
      </c>
      <c r="BJ164" t="str">
        <f>IFERROR(VLOOKUP(ROWS($BJ$2:BJ164),$BH$2:$BI$229,2,0),"")</f>
        <v/>
      </c>
      <c r="BL164">
        <f>IF(ISNUMBER(SEARCH('FORM C-0203'!$D$61,BM164)),MAX(BL$1:BL163)+1,0)</f>
        <v>0</v>
      </c>
      <c r="BM164" t="s">
        <v>829</v>
      </c>
      <c r="BN164" t="str">
        <f>IFERROR(VLOOKUP(ROWS($BN$1:BN163),$BL$2:$BM$229,2,0),"")</f>
        <v/>
      </c>
      <c r="BP164">
        <f>IF(ISNUMBER(SEARCH('FORM C-0203'!$K$61,BQ164)),MAX($BP$1:BP163)+1,0)</f>
        <v>0</v>
      </c>
      <c r="BQ164" t="s">
        <v>829</v>
      </c>
      <c r="BR164" t="str">
        <f>IFERROR(VLOOKUP(ROWS($BR$1:BR163),$BP$2:$BQ$229,2,0),"")</f>
        <v/>
      </c>
    </row>
    <row r="165" spans="5:70" x14ac:dyDescent="0.35">
      <c r="E165">
        <f>IF(ISNUMBER(SEARCH('FORM C-0203'!$D$52,F165)),MAX($E$1:E164)+1,0)</f>
        <v>0</v>
      </c>
      <c r="F165" t="s">
        <v>831</v>
      </c>
      <c r="G165" t="str">
        <f>IFERROR(VLOOKUP(ROWS($G$2:G165),$E$2:$F$229,2,0),"")</f>
        <v/>
      </c>
      <c r="R165" s="31">
        <v>168</v>
      </c>
      <c r="S165" t="s">
        <v>259</v>
      </c>
      <c r="T165" t="s">
        <v>251</v>
      </c>
      <c r="U165" t="s">
        <v>252</v>
      </c>
      <c r="V165" t="s">
        <v>832</v>
      </c>
      <c r="W165" t="s">
        <v>261</v>
      </c>
      <c r="X165" t="s">
        <v>833</v>
      </c>
      <c r="Y165" t="s">
        <v>834</v>
      </c>
      <c r="Z165" t="s">
        <v>132</v>
      </c>
      <c r="AA165" t="s">
        <v>107</v>
      </c>
      <c r="AB165" t="s">
        <v>532</v>
      </c>
      <c r="BC165" s="195">
        <v>100206</v>
      </c>
      <c r="BD165" s="196" t="s">
        <v>822</v>
      </c>
      <c r="BE165" s="195">
        <v>100659</v>
      </c>
      <c r="BF165" s="196" t="s">
        <v>162</v>
      </c>
      <c r="BH165">
        <f>IF(ISNUMBER(SEARCH('FORM C-0203'!$K$51,BI165)),MAX(BH$1:$BH164)+1,0)</f>
        <v>0</v>
      </c>
      <c r="BI165" t="s">
        <v>831</v>
      </c>
      <c r="BJ165" t="str">
        <f>IFERROR(VLOOKUP(ROWS($BJ$2:BJ165),$BH$2:$BI$229,2,0),"")</f>
        <v/>
      </c>
      <c r="BL165">
        <f>IF(ISNUMBER(SEARCH('FORM C-0203'!$D$61,BM165)),MAX(BL$1:BL164)+1,0)</f>
        <v>0</v>
      </c>
      <c r="BM165" t="s">
        <v>831</v>
      </c>
      <c r="BN165" t="str">
        <f>IFERROR(VLOOKUP(ROWS($BN$1:BN164),$BL$2:$BM$229,2,0),"")</f>
        <v/>
      </c>
      <c r="BP165">
        <f>IF(ISNUMBER(SEARCH('FORM C-0203'!$K$61,BQ165)),MAX($BP$1:BP164)+1,0)</f>
        <v>0</v>
      </c>
      <c r="BQ165" t="s">
        <v>831</v>
      </c>
      <c r="BR165" t="str">
        <f>IFERROR(VLOOKUP(ROWS($BR$1:BR164),$BP$2:$BQ$229,2,0),"")</f>
        <v/>
      </c>
    </row>
    <row r="166" spans="5:70" x14ac:dyDescent="0.35">
      <c r="E166">
        <f>IF(ISNUMBER(SEARCH('FORM C-0203'!$D$52,F166)),MAX($E$1:E165)+1,0)</f>
        <v>0</v>
      </c>
      <c r="F166" t="s">
        <v>836</v>
      </c>
      <c r="G166" t="str">
        <f>IFERROR(VLOOKUP(ROWS($G$2:G166),$E$2:$F$229,2,0),"")</f>
        <v/>
      </c>
      <c r="R166" s="31">
        <v>169</v>
      </c>
      <c r="S166" t="s">
        <v>259</v>
      </c>
      <c r="T166" t="s">
        <v>251</v>
      </c>
      <c r="U166" t="s">
        <v>252</v>
      </c>
      <c r="V166" t="s">
        <v>832</v>
      </c>
      <c r="W166" t="s">
        <v>261</v>
      </c>
      <c r="X166" t="s">
        <v>833</v>
      </c>
      <c r="Y166" t="s">
        <v>834</v>
      </c>
      <c r="Z166" t="s">
        <v>132</v>
      </c>
      <c r="AA166" t="s">
        <v>107</v>
      </c>
      <c r="AB166" t="s">
        <v>532</v>
      </c>
      <c r="BC166" s="195">
        <v>134054</v>
      </c>
      <c r="BD166" s="196" t="s">
        <v>824</v>
      </c>
      <c r="BE166" s="195">
        <v>132767</v>
      </c>
      <c r="BF166" s="196" t="s">
        <v>478</v>
      </c>
      <c r="BH166">
        <f>IF(ISNUMBER(SEARCH('FORM C-0203'!$K$51,BI166)),MAX(BH$1:$BH165)+1,0)</f>
        <v>0</v>
      </c>
      <c r="BI166" t="s">
        <v>836</v>
      </c>
      <c r="BJ166" t="str">
        <f>IFERROR(VLOOKUP(ROWS($BJ$2:BJ166),$BH$2:$BI$229,2,0),"")</f>
        <v/>
      </c>
      <c r="BL166">
        <f>IF(ISNUMBER(SEARCH('FORM C-0203'!$D$61,BM166)),MAX(BL$1:BL165)+1,0)</f>
        <v>0</v>
      </c>
      <c r="BM166" t="s">
        <v>836</v>
      </c>
      <c r="BN166" t="str">
        <f>IFERROR(VLOOKUP(ROWS($BN$1:BN165),$BL$2:$BM$229,2,0),"")</f>
        <v/>
      </c>
      <c r="BP166">
        <f>IF(ISNUMBER(SEARCH('FORM C-0203'!$K$61,BQ166)),MAX($BP$1:BP165)+1,0)</f>
        <v>0</v>
      </c>
      <c r="BQ166" t="s">
        <v>836</v>
      </c>
      <c r="BR166" t="str">
        <f>IFERROR(VLOOKUP(ROWS($BR$1:BR165),$BP$2:$BQ$229,2,0),"")</f>
        <v/>
      </c>
    </row>
    <row r="167" spans="5:70" x14ac:dyDescent="0.35">
      <c r="E167">
        <f>IF(ISNUMBER(SEARCH('FORM C-0203'!$D$52,F167)),MAX($E$1:E166)+1,0)</f>
        <v>0</v>
      </c>
      <c r="F167" t="s">
        <v>838</v>
      </c>
      <c r="G167" t="str">
        <f>IFERROR(VLOOKUP(ROWS($G$2:G167),$E$2:$F$229,2,0),"")</f>
        <v/>
      </c>
      <c r="R167" s="31">
        <v>170</v>
      </c>
      <c r="S167" t="s">
        <v>267</v>
      </c>
      <c r="T167" t="s">
        <v>251</v>
      </c>
      <c r="U167" t="s">
        <v>252</v>
      </c>
      <c r="V167" t="s">
        <v>527</v>
      </c>
      <c r="W167">
        <v>100062</v>
      </c>
      <c r="X167" t="s">
        <v>527</v>
      </c>
      <c r="Y167">
        <v>100063</v>
      </c>
      <c r="Z167" t="s">
        <v>132</v>
      </c>
      <c r="AA167" t="s">
        <v>107</v>
      </c>
      <c r="AB167" t="s">
        <v>494</v>
      </c>
      <c r="BC167" s="195">
        <v>100095</v>
      </c>
      <c r="BD167" s="196" t="s">
        <v>826</v>
      </c>
      <c r="BE167" s="195">
        <v>131339</v>
      </c>
      <c r="BF167" s="196" t="s">
        <v>325</v>
      </c>
      <c r="BH167">
        <f>IF(ISNUMBER(SEARCH('FORM C-0203'!$K$51,BI167)),MAX(BH$1:$BH166)+1,0)</f>
        <v>0</v>
      </c>
      <c r="BI167" t="s">
        <v>838</v>
      </c>
      <c r="BJ167" t="str">
        <f>IFERROR(VLOOKUP(ROWS($BJ$2:BJ167),$BH$2:$BI$229,2,0),"")</f>
        <v/>
      </c>
      <c r="BL167">
        <f>IF(ISNUMBER(SEARCH('FORM C-0203'!$D$61,BM167)),MAX(BL$1:BL166)+1,0)</f>
        <v>0</v>
      </c>
      <c r="BM167" t="s">
        <v>838</v>
      </c>
      <c r="BN167" t="str">
        <f>IFERROR(VLOOKUP(ROWS($BN$1:BN166),$BL$2:$BM$229,2,0),"")</f>
        <v/>
      </c>
      <c r="BP167">
        <f>IF(ISNUMBER(SEARCH('FORM C-0203'!$K$61,BQ167)),MAX($BP$1:BP166)+1,0)</f>
        <v>0</v>
      </c>
      <c r="BQ167" t="s">
        <v>838</v>
      </c>
      <c r="BR167" t="str">
        <f>IFERROR(VLOOKUP(ROWS($BR$1:BR166),$BP$2:$BQ$229,2,0),"")</f>
        <v/>
      </c>
    </row>
    <row r="168" spans="5:70" x14ac:dyDescent="0.35">
      <c r="E168">
        <f>IF(ISNUMBER(SEARCH('FORM C-0203'!$D$52,F168)),MAX($E$1:E167)+1,0)</f>
        <v>0</v>
      </c>
      <c r="F168" t="s">
        <v>840</v>
      </c>
      <c r="G168" t="str">
        <f>IFERROR(VLOOKUP(ROWS($G$2:G168),$E$2:$F$229,2,0),"")</f>
        <v/>
      </c>
      <c r="R168" s="31">
        <v>171</v>
      </c>
      <c r="S168" t="s">
        <v>267</v>
      </c>
      <c r="T168" t="s">
        <v>251</v>
      </c>
      <c r="U168" t="s">
        <v>252</v>
      </c>
      <c r="V168" t="s">
        <v>527</v>
      </c>
      <c r="W168">
        <v>100062</v>
      </c>
      <c r="X168" t="s">
        <v>527</v>
      </c>
      <c r="Y168">
        <v>100063</v>
      </c>
      <c r="Z168" t="s">
        <v>132</v>
      </c>
      <c r="AA168" t="s">
        <v>107</v>
      </c>
      <c r="AB168" t="s">
        <v>494</v>
      </c>
      <c r="BC168" s="195">
        <v>132822</v>
      </c>
      <c r="BD168" s="196" t="s">
        <v>828</v>
      </c>
      <c r="BE168" s="195">
        <v>131340</v>
      </c>
      <c r="BF168" s="196" t="s">
        <v>190</v>
      </c>
      <c r="BH168">
        <f>IF(ISNUMBER(SEARCH('FORM C-0203'!$K$51,BI168)),MAX(BH$1:$BH167)+1,0)</f>
        <v>0</v>
      </c>
      <c r="BI168" t="s">
        <v>840</v>
      </c>
      <c r="BJ168" t="str">
        <f>IFERROR(VLOOKUP(ROWS($BJ$2:BJ168),$BH$2:$BI$229,2,0),"")</f>
        <v/>
      </c>
      <c r="BL168">
        <f>IF(ISNUMBER(SEARCH('FORM C-0203'!$D$61,BM168)),MAX(BL$1:BL167)+1,0)</f>
        <v>0</v>
      </c>
      <c r="BM168" t="s">
        <v>840</v>
      </c>
      <c r="BN168" t="str">
        <f>IFERROR(VLOOKUP(ROWS($BN$1:BN167),$BL$2:$BM$229,2,0),"")</f>
        <v/>
      </c>
      <c r="BP168">
        <f>IF(ISNUMBER(SEARCH('FORM C-0203'!$K$61,BQ168)),MAX($BP$1:BP167)+1,0)</f>
        <v>0</v>
      </c>
      <c r="BQ168" t="s">
        <v>840</v>
      </c>
      <c r="BR168" t="str">
        <f>IFERROR(VLOOKUP(ROWS($BR$1:BR167),$BP$2:$BQ$229,2,0),"")</f>
        <v/>
      </c>
    </row>
    <row r="169" spans="5:70" x14ac:dyDescent="0.35">
      <c r="E169">
        <f>IF(ISNUMBER(SEARCH('FORM C-0203'!$D$52,F169)),MAX($E$1:E168)+1,0)</f>
        <v>0</v>
      </c>
      <c r="F169" t="s">
        <v>842</v>
      </c>
      <c r="G169" t="str">
        <f>IFERROR(VLOOKUP(ROWS($G$2:G169),$E$2:$F$229,2,0),"")</f>
        <v/>
      </c>
      <c r="R169" s="31">
        <v>172</v>
      </c>
      <c r="S169" t="s">
        <v>267</v>
      </c>
      <c r="T169" t="s">
        <v>251</v>
      </c>
      <c r="U169" t="s">
        <v>252</v>
      </c>
      <c r="V169" t="s">
        <v>527</v>
      </c>
      <c r="W169">
        <v>100062</v>
      </c>
      <c r="X169" t="s">
        <v>527</v>
      </c>
      <c r="Y169">
        <v>100063</v>
      </c>
      <c r="Z169" t="s">
        <v>132</v>
      </c>
      <c r="AA169" t="s">
        <v>107</v>
      </c>
      <c r="AB169" t="s">
        <v>494</v>
      </c>
      <c r="BC169" s="195">
        <v>100003</v>
      </c>
      <c r="BD169" s="196" t="s">
        <v>830</v>
      </c>
      <c r="BE169" s="195">
        <v>100632</v>
      </c>
      <c r="BF169" s="196" t="s">
        <v>558</v>
      </c>
      <c r="BH169">
        <f>IF(ISNUMBER(SEARCH('FORM C-0203'!$K$51,BI169)),MAX(BH$1:$BH168)+1,0)</f>
        <v>0</v>
      </c>
      <c r="BI169" t="s">
        <v>842</v>
      </c>
      <c r="BJ169" t="str">
        <f>IFERROR(VLOOKUP(ROWS($BJ$2:BJ169),$BH$2:$BI$229,2,0),"")</f>
        <v/>
      </c>
      <c r="BL169">
        <f>IF(ISNUMBER(SEARCH('FORM C-0203'!$D$61,BM169)),MAX(BL$1:BL168)+1,0)</f>
        <v>0</v>
      </c>
      <c r="BM169" t="s">
        <v>842</v>
      </c>
      <c r="BN169" t="str">
        <f>IFERROR(VLOOKUP(ROWS($BN$1:BN168),$BL$2:$BM$229,2,0),"")</f>
        <v/>
      </c>
      <c r="BP169">
        <f>IF(ISNUMBER(SEARCH('FORM C-0203'!$K$61,BQ169)),MAX($BP$1:BP168)+1,0)</f>
        <v>0</v>
      </c>
      <c r="BQ169" t="s">
        <v>842</v>
      </c>
      <c r="BR169" t="str">
        <f>IFERROR(VLOOKUP(ROWS($BR$1:BR168),$BP$2:$BQ$229,2,0),"")</f>
        <v/>
      </c>
    </row>
    <row r="170" spans="5:70" x14ac:dyDescent="0.35">
      <c r="E170">
        <f>IF(ISNUMBER(SEARCH('FORM C-0203'!$D$52,F170)),MAX($E$1:E169)+1,0)</f>
        <v>0</v>
      </c>
      <c r="F170" t="s">
        <v>844</v>
      </c>
      <c r="G170" t="str">
        <f>IFERROR(VLOOKUP(ROWS($G$2:G170),$E$2:$F$229,2,0),"")</f>
        <v/>
      </c>
      <c r="R170" s="31">
        <v>173</v>
      </c>
      <c r="S170" t="s">
        <v>267</v>
      </c>
      <c r="T170" t="s">
        <v>251</v>
      </c>
      <c r="U170" t="s">
        <v>252</v>
      </c>
      <c r="V170" t="s">
        <v>527</v>
      </c>
      <c r="W170">
        <v>100062</v>
      </c>
      <c r="X170" t="s">
        <v>527</v>
      </c>
      <c r="Y170">
        <v>100063</v>
      </c>
      <c r="Z170" t="s">
        <v>132</v>
      </c>
      <c r="AA170" t="s">
        <v>107</v>
      </c>
      <c r="AB170" t="s">
        <v>494</v>
      </c>
      <c r="BC170" s="195">
        <v>126418</v>
      </c>
      <c r="BD170" s="196" t="s">
        <v>835</v>
      </c>
      <c r="BE170" s="195">
        <v>126066</v>
      </c>
      <c r="BF170" s="196" t="s">
        <v>603</v>
      </c>
      <c r="BH170">
        <f>IF(ISNUMBER(SEARCH('FORM C-0203'!$K$51,BI170)),MAX(BH$1:$BH169)+1,0)</f>
        <v>0</v>
      </c>
      <c r="BI170" t="s">
        <v>844</v>
      </c>
      <c r="BJ170" t="str">
        <f>IFERROR(VLOOKUP(ROWS($BJ$2:BJ170),$BH$2:$BI$229,2,0),"")</f>
        <v/>
      </c>
      <c r="BL170">
        <f>IF(ISNUMBER(SEARCH('FORM C-0203'!$D$61,BM170)),MAX(BL$1:BL169)+1,0)</f>
        <v>0</v>
      </c>
      <c r="BM170" t="s">
        <v>844</v>
      </c>
      <c r="BN170" t="str">
        <f>IFERROR(VLOOKUP(ROWS($BN$1:BN169),$BL$2:$BM$229,2,0),"")</f>
        <v/>
      </c>
      <c r="BP170">
        <f>IF(ISNUMBER(SEARCH('FORM C-0203'!$K$61,BQ170)),MAX($BP$1:BP169)+1,0)</f>
        <v>0</v>
      </c>
      <c r="BQ170" t="s">
        <v>844</v>
      </c>
      <c r="BR170" t="str">
        <f>IFERROR(VLOOKUP(ROWS($BR$1:BR169),$BP$2:$BQ$229,2,0),"")</f>
        <v/>
      </c>
    </row>
    <row r="171" spans="5:70" x14ac:dyDescent="0.35">
      <c r="E171">
        <f>IF(ISNUMBER(SEARCH('FORM C-0203'!$D$52,F171)),MAX($E$1:E170)+1,0)</f>
        <v>0</v>
      </c>
      <c r="F171" t="s">
        <v>846</v>
      </c>
      <c r="G171" t="str">
        <f>IFERROR(VLOOKUP(ROWS($G$2:G171),$E$2:$F$229,2,0),"")</f>
        <v/>
      </c>
      <c r="R171" s="31">
        <v>174</v>
      </c>
      <c r="S171" t="s">
        <v>267</v>
      </c>
      <c r="T171" t="s">
        <v>251</v>
      </c>
      <c r="U171" t="s">
        <v>252</v>
      </c>
      <c r="V171" t="s">
        <v>527</v>
      </c>
      <c r="W171">
        <v>100062</v>
      </c>
      <c r="X171" t="s">
        <v>527</v>
      </c>
      <c r="Y171">
        <v>100063</v>
      </c>
      <c r="Z171" t="s">
        <v>132</v>
      </c>
      <c r="AA171" t="s">
        <v>107</v>
      </c>
      <c r="AB171" t="s">
        <v>494</v>
      </c>
      <c r="BC171" s="195">
        <v>125156</v>
      </c>
      <c r="BD171" s="196" t="s">
        <v>837</v>
      </c>
      <c r="BE171" s="195">
        <v>119582</v>
      </c>
      <c r="BF171" s="196" t="s">
        <v>582</v>
      </c>
      <c r="BH171">
        <f>IF(ISNUMBER(SEARCH('FORM C-0203'!$K$51,BI171)),MAX(BH$1:$BH170)+1,0)</f>
        <v>0</v>
      </c>
      <c r="BI171" t="s">
        <v>846</v>
      </c>
      <c r="BJ171" t="str">
        <f>IFERROR(VLOOKUP(ROWS($BJ$2:BJ171),$BH$2:$BI$229,2,0),"")</f>
        <v/>
      </c>
      <c r="BL171">
        <f>IF(ISNUMBER(SEARCH('FORM C-0203'!$D$61,BM171)),MAX(BL$1:BL170)+1,0)</f>
        <v>0</v>
      </c>
      <c r="BM171" t="s">
        <v>846</v>
      </c>
      <c r="BN171" t="str">
        <f>IFERROR(VLOOKUP(ROWS($BN$1:BN170),$BL$2:$BM$229,2,0),"")</f>
        <v/>
      </c>
      <c r="BP171">
        <f>IF(ISNUMBER(SEARCH('FORM C-0203'!$K$61,BQ171)),MAX($BP$1:BP170)+1,0)</f>
        <v>0</v>
      </c>
      <c r="BQ171" t="s">
        <v>846</v>
      </c>
      <c r="BR171" t="str">
        <f>IFERROR(VLOOKUP(ROWS($BR$1:BR170),$BP$2:$BQ$229,2,0),"")</f>
        <v/>
      </c>
    </row>
    <row r="172" spans="5:70" x14ac:dyDescent="0.35">
      <c r="E172">
        <f>IF(ISNUMBER(SEARCH('FORM C-0203'!$D$52,F172)),MAX($E$1:E171)+1,0)</f>
        <v>0</v>
      </c>
      <c r="F172" t="s">
        <v>848</v>
      </c>
      <c r="G172" t="str">
        <f>IFERROR(VLOOKUP(ROWS($G$2:G172),$E$2:$F$229,2,0),"")</f>
        <v/>
      </c>
      <c r="R172" s="31">
        <v>175</v>
      </c>
      <c r="S172" t="s">
        <v>267</v>
      </c>
      <c r="T172" t="s">
        <v>251</v>
      </c>
      <c r="U172" t="s">
        <v>252</v>
      </c>
      <c r="V172" t="s">
        <v>527</v>
      </c>
      <c r="W172">
        <v>100062</v>
      </c>
      <c r="X172" t="s">
        <v>527</v>
      </c>
      <c r="Y172">
        <v>100063</v>
      </c>
      <c r="Z172" t="s">
        <v>132</v>
      </c>
      <c r="AA172" t="s">
        <v>107</v>
      </c>
      <c r="AB172" t="s">
        <v>494</v>
      </c>
      <c r="BC172" s="195">
        <v>128104</v>
      </c>
      <c r="BD172" s="196" t="s">
        <v>839</v>
      </c>
      <c r="BE172" s="195">
        <v>116816</v>
      </c>
      <c r="BF172" s="196" t="s">
        <v>682</v>
      </c>
      <c r="BH172">
        <f>IF(ISNUMBER(SEARCH('FORM C-0203'!$K$51,BI172)),MAX(BH$1:$BH171)+1,0)</f>
        <v>0</v>
      </c>
      <c r="BI172" t="s">
        <v>848</v>
      </c>
      <c r="BJ172" t="str">
        <f>IFERROR(VLOOKUP(ROWS($BJ$2:BJ172),$BH$2:$BI$229,2,0),"")</f>
        <v/>
      </c>
      <c r="BL172">
        <f>IF(ISNUMBER(SEARCH('FORM C-0203'!$D$61,BM172)),MAX(BL$1:BL171)+1,0)</f>
        <v>0</v>
      </c>
      <c r="BM172" t="s">
        <v>848</v>
      </c>
      <c r="BN172" t="str">
        <f>IFERROR(VLOOKUP(ROWS($BN$1:BN171),$BL$2:$BM$229,2,0),"")</f>
        <v/>
      </c>
      <c r="BP172">
        <f>IF(ISNUMBER(SEARCH('FORM C-0203'!$K$61,BQ172)),MAX($BP$1:BP171)+1,0)</f>
        <v>0</v>
      </c>
      <c r="BQ172" t="s">
        <v>848</v>
      </c>
      <c r="BR172" t="str">
        <f>IFERROR(VLOOKUP(ROWS($BR$1:BR171),$BP$2:$BQ$229,2,0),"")</f>
        <v/>
      </c>
    </row>
    <row r="173" spans="5:70" x14ac:dyDescent="0.35">
      <c r="E173">
        <f>IF(ISNUMBER(SEARCH('FORM C-0203'!$D$52,F173)),MAX($E$1:E172)+1,0)</f>
        <v>0</v>
      </c>
      <c r="F173" t="s">
        <v>850</v>
      </c>
      <c r="G173" t="str">
        <f>IFERROR(VLOOKUP(ROWS($G$2:G173),$E$2:$F$229,2,0),"")</f>
        <v/>
      </c>
      <c r="R173" s="31">
        <v>176</v>
      </c>
      <c r="S173" t="s">
        <v>267</v>
      </c>
      <c r="T173" t="s">
        <v>251</v>
      </c>
      <c r="U173" t="s">
        <v>252</v>
      </c>
      <c r="V173" t="s">
        <v>527</v>
      </c>
      <c r="W173">
        <v>100062</v>
      </c>
      <c r="X173" t="s">
        <v>527</v>
      </c>
      <c r="Y173">
        <v>100063</v>
      </c>
      <c r="Z173" t="s">
        <v>132</v>
      </c>
      <c r="AA173" t="s">
        <v>107</v>
      </c>
      <c r="AB173" t="s">
        <v>494</v>
      </c>
      <c r="BC173" s="195">
        <v>128106</v>
      </c>
      <c r="BD173" s="196" t="s">
        <v>841</v>
      </c>
      <c r="BE173" s="195">
        <v>137502</v>
      </c>
      <c r="BF173" s="196" t="s">
        <v>1699</v>
      </c>
      <c r="BH173">
        <f>IF(ISNUMBER(SEARCH('FORM C-0203'!$K$51,BI173)),MAX(BH$1:$BH172)+1,0)</f>
        <v>0</v>
      </c>
      <c r="BI173" t="s">
        <v>850</v>
      </c>
      <c r="BJ173" t="str">
        <f>IFERROR(VLOOKUP(ROWS($BJ$2:BJ173),$BH$2:$BI$229,2,0),"")</f>
        <v/>
      </c>
      <c r="BL173">
        <f>IF(ISNUMBER(SEARCH('FORM C-0203'!$D$61,BM173)),MAX(BL$1:BL172)+1,0)</f>
        <v>0</v>
      </c>
      <c r="BM173" t="s">
        <v>850</v>
      </c>
      <c r="BN173" t="str">
        <f>IFERROR(VLOOKUP(ROWS($BN$1:BN172),$BL$2:$BM$229,2,0),"")</f>
        <v/>
      </c>
      <c r="BP173">
        <f>IF(ISNUMBER(SEARCH('FORM C-0203'!$K$61,BQ173)),MAX($BP$1:BP172)+1,0)</f>
        <v>0</v>
      </c>
      <c r="BQ173" t="s">
        <v>850</v>
      </c>
      <c r="BR173" t="str">
        <f>IFERROR(VLOOKUP(ROWS($BR$1:BR172),$BP$2:$BQ$229,2,0),"")</f>
        <v/>
      </c>
    </row>
    <row r="174" spans="5:70" x14ac:dyDescent="0.35">
      <c r="E174">
        <f>IF(ISNUMBER(SEARCH('FORM C-0203'!$D$52,F174)),MAX($E$1:E173)+1,0)</f>
        <v>0</v>
      </c>
      <c r="F174" t="s">
        <v>852</v>
      </c>
      <c r="G174" t="str">
        <f>IFERROR(VLOOKUP(ROWS($G$2:G174),$E$2:$F$229,2,0),"")</f>
        <v/>
      </c>
      <c r="R174" s="31">
        <v>177</v>
      </c>
      <c r="S174" t="s">
        <v>259</v>
      </c>
      <c r="T174" t="s">
        <v>251</v>
      </c>
      <c r="U174" t="s">
        <v>252</v>
      </c>
      <c r="V174" t="s">
        <v>832</v>
      </c>
      <c r="W174" t="s">
        <v>261</v>
      </c>
      <c r="X174" t="s">
        <v>833</v>
      </c>
      <c r="Y174" t="s">
        <v>834</v>
      </c>
      <c r="Z174" t="s">
        <v>132</v>
      </c>
      <c r="AA174" t="s">
        <v>107</v>
      </c>
      <c r="AB174" t="s">
        <v>532</v>
      </c>
      <c r="BC174" s="195">
        <v>132611</v>
      </c>
      <c r="BD174" s="196" t="s">
        <v>843</v>
      </c>
      <c r="BE174" s="195">
        <v>116816</v>
      </c>
      <c r="BF174" s="196" t="s">
        <v>682</v>
      </c>
      <c r="BH174">
        <f>IF(ISNUMBER(SEARCH('FORM C-0203'!$K$51,BI174)),MAX(BH$1:$BH173)+1,0)</f>
        <v>0</v>
      </c>
      <c r="BI174" t="s">
        <v>852</v>
      </c>
      <c r="BJ174" t="str">
        <f>IFERROR(VLOOKUP(ROWS($BJ$2:BJ174),$BH$2:$BI$229,2,0),"")</f>
        <v/>
      </c>
      <c r="BL174">
        <f>IF(ISNUMBER(SEARCH('FORM C-0203'!$D$61,BM174)),MAX(BL$1:BL173)+1,0)</f>
        <v>0</v>
      </c>
      <c r="BM174" t="s">
        <v>852</v>
      </c>
      <c r="BN174" t="str">
        <f>IFERROR(VLOOKUP(ROWS($BN$1:BN173),$BL$2:$BM$229,2,0),"")</f>
        <v/>
      </c>
      <c r="BP174">
        <f>IF(ISNUMBER(SEARCH('FORM C-0203'!$K$61,BQ174)),MAX($BP$1:BP173)+1,0)</f>
        <v>0</v>
      </c>
      <c r="BQ174" t="s">
        <v>852</v>
      </c>
      <c r="BR174" t="str">
        <f>IFERROR(VLOOKUP(ROWS($BR$1:BR173),$BP$2:$BQ$229,2,0),"")</f>
        <v/>
      </c>
    </row>
    <row r="175" spans="5:70" x14ac:dyDescent="0.35">
      <c r="E175">
        <f>IF(ISNUMBER(SEARCH('FORM C-0203'!$D$52,F175)),MAX($E$1:E174)+1,0)</f>
        <v>0</v>
      </c>
      <c r="F175" t="s">
        <v>854</v>
      </c>
      <c r="G175" t="str">
        <f>IFERROR(VLOOKUP(ROWS($G$2:G175),$E$2:$F$229,2,0),"")</f>
        <v/>
      </c>
      <c r="R175" s="31">
        <v>178</v>
      </c>
      <c r="S175" t="s">
        <v>267</v>
      </c>
      <c r="T175" t="s">
        <v>251</v>
      </c>
      <c r="U175" t="s">
        <v>252</v>
      </c>
      <c r="V175" t="s">
        <v>527</v>
      </c>
      <c r="W175">
        <v>100062</v>
      </c>
      <c r="X175" t="s">
        <v>527</v>
      </c>
      <c r="Y175">
        <v>100063</v>
      </c>
      <c r="Z175" t="s">
        <v>132</v>
      </c>
      <c r="AA175" t="s">
        <v>107</v>
      </c>
      <c r="AB175" t="s">
        <v>494</v>
      </c>
      <c r="BC175" s="195">
        <v>132612</v>
      </c>
      <c r="BD175" s="196" t="s">
        <v>845</v>
      </c>
      <c r="BE175" s="195">
        <v>116816</v>
      </c>
      <c r="BF175" s="196" t="s">
        <v>682</v>
      </c>
      <c r="BH175">
        <f>IF(ISNUMBER(SEARCH('FORM C-0203'!$K$51,BI175)),MAX(BH$1:$BH174)+1,0)</f>
        <v>0</v>
      </c>
      <c r="BI175" t="s">
        <v>854</v>
      </c>
      <c r="BJ175" t="str">
        <f>IFERROR(VLOOKUP(ROWS($BJ$2:BJ175),$BH$2:$BI$229,2,0),"")</f>
        <v/>
      </c>
      <c r="BL175">
        <f>IF(ISNUMBER(SEARCH('FORM C-0203'!$D$61,BM175)),MAX(BL$1:BL174)+1,0)</f>
        <v>0</v>
      </c>
      <c r="BM175" t="s">
        <v>854</v>
      </c>
      <c r="BN175" t="str">
        <f>IFERROR(VLOOKUP(ROWS($BN$1:BN174),$BL$2:$BM$229,2,0),"")</f>
        <v/>
      </c>
      <c r="BP175">
        <f>IF(ISNUMBER(SEARCH('FORM C-0203'!$K$61,BQ175)),MAX($BP$1:BP174)+1,0)</f>
        <v>0</v>
      </c>
      <c r="BQ175" t="s">
        <v>854</v>
      </c>
      <c r="BR175" t="str">
        <f>IFERROR(VLOOKUP(ROWS($BR$1:BR174),$BP$2:$BQ$229,2,0),"")</f>
        <v/>
      </c>
    </row>
    <row r="176" spans="5:70" x14ac:dyDescent="0.35">
      <c r="E176">
        <f>IF(ISNUMBER(SEARCH('FORM C-0203'!$D$52,F176)),MAX($E$1:E175)+1,0)</f>
        <v>0</v>
      </c>
      <c r="F176" t="s">
        <v>856</v>
      </c>
      <c r="G176" t="str">
        <f>IFERROR(VLOOKUP(ROWS($G$2:G176),$E$2:$F$229,2,0),"")</f>
        <v/>
      </c>
      <c r="R176" s="31">
        <v>179</v>
      </c>
      <c r="S176" t="s">
        <v>267</v>
      </c>
      <c r="T176" t="s">
        <v>251</v>
      </c>
      <c r="U176" t="s">
        <v>252</v>
      </c>
      <c r="V176" t="s">
        <v>527</v>
      </c>
      <c r="W176">
        <v>100062</v>
      </c>
      <c r="X176" t="s">
        <v>527</v>
      </c>
      <c r="Y176">
        <v>100063</v>
      </c>
      <c r="Z176" t="s">
        <v>132</v>
      </c>
      <c r="AA176" t="s">
        <v>107</v>
      </c>
      <c r="AB176" t="s">
        <v>494</v>
      </c>
      <c r="BC176" s="195">
        <v>100046</v>
      </c>
      <c r="BD176" s="196" t="s">
        <v>847</v>
      </c>
      <c r="BE176" s="195">
        <v>135722</v>
      </c>
      <c r="BF176" s="196" t="s">
        <v>315</v>
      </c>
      <c r="BH176">
        <f>IF(ISNUMBER(SEARCH('FORM C-0203'!$K$51,BI176)),MAX(BH$1:$BH175)+1,0)</f>
        <v>0</v>
      </c>
      <c r="BI176" t="s">
        <v>856</v>
      </c>
      <c r="BJ176" t="str">
        <f>IFERROR(VLOOKUP(ROWS($BJ$2:BJ176),$BH$2:$BI$229,2,0),"")</f>
        <v/>
      </c>
      <c r="BL176">
        <f>IF(ISNUMBER(SEARCH('FORM C-0203'!$D$61,BM176)),MAX(BL$1:BL175)+1,0)</f>
        <v>0</v>
      </c>
      <c r="BM176" t="s">
        <v>856</v>
      </c>
      <c r="BN176" t="str">
        <f>IFERROR(VLOOKUP(ROWS($BN$1:BN175),$BL$2:$BM$229,2,0),"")</f>
        <v/>
      </c>
      <c r="BP176">
        <f>IF(ISNUMBER(SEARCH('FORM C-0203'!$K$61,BQ176)),MAX($BP$1:BP175)+1,0)</f>
        <v>0</v>
      </c>
      <c r="BQ176" t="s">
        <v>856</v>
      </c>
      <c r="BR176" t="str">
        <f>IFERROR(VLOOKUP(ROWS($BR$1:BR175),$BP$2:$BQ$229,2,0),"")</f>
        <v/>
      </c>
    </row>
    <row r="177" spans="5:70" x14ac:dyDescent="0.35">
      <c r="E177">
        <f>IF(ISNUMBER(SEARCH('FORM C-0203'!$D$52,F177)),MAX($E$1:E176)+1,0)</f>
        <v>0</v>
      </c>
      <c r="F177" t="s">
        <v>858</v>
      </c>
      <c r="G177" t="str">
        <f>IFERROR(VLOOKUP(ROWS($G$2:G177),$E$2:$F$229,2,0),"")</f>
        <v/>
      </c>
      <c r="R177" s="31">
        <v>180</v>
      </c>
      <c r="S177" t="s">
        <v>267</v>
      </c>
      <c r="T177" t="s">
        <v>251</v>
      </c>
      <c r="U177" t="s">
        <v>252</v>
      </c>
      <c r="V177" t="s">
        <v>527</v>
      </c>
      <c r="W177">
        <v>100062</v>
      </c>
      <c r="X177" t="s">
        <v>527</v>
      </c>
      <c r="Y177">
        <v>100063</v>
      </c>
      <c r="Z177" t="s">
        <v>132</v>
      </c>
      <c r="AA177" t="s">
        <v>107</v>
      </c>
      <c r="AB177" t="s">
        <v>494</v>
      </c>
      <c r="BC177" s="195">
        <v>100047</v>
      </c>
      <c r="BD177" s="196" t="s">
        <v>849</v>
      </c>
      <c r="BE177" s="195">
        <v>135722</v>
      </c>
      <c r="BF177" s="196" t="s">
        <v>315</v>
      </c>
      <c r="BH177">
        <f>IF(ISNUMBER(SEARCH('FORM C-0203'!$K$51,BI177)),MAX(BH$1:$BH176)+1,0)</f>
        <v>0</v>
      </c>
      <c r="BI177" t="s">
        <v>858</v>
      </c>
      <c r="BJ177" t="str">
        <f>IFERROR(VLOOKUP(ROWS($BJ$2:BJ177),$BH$2:$BI$229,2,0),"")</f>
        <v/>
      </c>
      <c r="BL177">
        <f>IF(ISNUMBER(SEARCH('FORM C-0203'!$D$61,BM177)),MAX(BL$1:BL176)+1,0)</f>
        <v>0</v>
      </c>
      <c r="BM177" t="s">
        <v>858</v>
      </c>
      <c r="BN177" t="str">
        <f>IFERROR(VLOOKUP(ROWS($BN$1:BN176),$BL$2:$BM$229,2,0),"")</f>
        <v/>
      </c>
      <c r="BP177">
        <f>IF(ISNUMBER(SEARCH('FORM C-0203'!$K$61,BQ177)),MAX($BP$1:BP176)+1,0)</f>
        <v>0</v>
      </c>
      <c r="BQ177" t="s">
        <v>858</v>
      </c>
      <c r="BR177" t="str">
        <f>IFERROR(VLOOKUP(ROWS($BR$1:BR176),$BP$2:$BQ$229,2,0),"")</f>
        <v/>
      </c>
    </row>
    <row r="178" spans="5:70" x14ac:dyDescent="0.35">
      <c r="E178">
        <f>IF(ISNUMBER(SEARCH('FORM C-0203'!$D$52,F178)),MAX($E$1:E177)+1,0)</f>
        <v>0</v>
      </c>
      <c r="F178" t="s">
        <v>860</v>
      </c>
      <c r="G178" t="str">
        <f>IFERROR(VLOOKUP(ROWS($G$2:G178),$E$2:$F$229,2,0),"")</f>
        <v/>
      </c>
      <c r="R178" s="31">
        <v>181</v>
      </c>
      <c r="S178" t="s">
        <v>267</v>
      </c>
      <c r="T178" t="s">
        <v>251</v>
      </c>
      <c r="U178" t="s">
        <v>252</v>
      </c>
      <c r="V178" t="s">
        <v>527</v>
      </c>
      <c r="W178">
        <v>100062</v>
      </c>
      <c r="X178" t="s">
        <v>527</v>
      </c>
      <c r="Y178">
        <v>100063</v>
      </c>
      <c r="Z178" t="s">
        <v>132</v>
      </c>
      <c r="AA178" t="s">
        <v>107</v>
      </c>
      <c r="AB178" t="s">
        <v>494</v>
      </c>
      <c r="BC178" s="195">
        <v>116508</v>
      </c>
      <c r="BD178" s="196" t="s">
        <v>851</v>
      </c>
      <c r="BE178" s="195">
        <v>135722</v>
      </c>
      <c r="BF178" s="196" t="s">
        <v>315</v>
      </c>
      <c r="BH178">
        <f>IF(ISNUMBER(SEARCH('FORM C-0203'!$K$51,BI178)),MAX(BH$1:$BH177)+1,0)</f>
        <v>0</v>
      </c>
      <c r="BI178" t="s">
        <v>860</v>
      </c>
      <c r="BJ178" t="str">
        <f>IFERROR(VLOOKUP(ROWS($BJ$2:BJ178),$BH$2:$BI$229,2,0),"")</f>
        <v/>
      </c>
      <c r="BL178">
        <f>IF(ISNUMBER(SEARCH('FORM C-0203'!$D$61,BM178)),MAX(BL$1:BL177)+1,0)</f>
        <v>0</v>
      </c>
      <c r="BM178" t="s">
        <v>860</v>
      </c>
      <c r="BN178" t="str">
        <f>IFERROR(VLOOKUP(ROWS($BN$1:BN177),$BL$2:$BM$229,2,0),"")</f>
        <v/>
      </c>
      <c r="BP178">
        <f>IF(ISNUMBER(SEARCH('FORM C-0203'!$K$61,BQ178)),MAX($BP$1:BP177)+1,0)</f>
        <v>0</v>
      </c>
      <c r="BQ178" t="s">
        <v>860</v>
      </c>
      <c r="BR178" t="str">
        <f>IFERROR(VLOOKUP(ROWS($BR$1:BR177),$BP$2:$BQ$229,2,0),"")</f>
        <v/>
      </c>
    </row>
    <row r="179" spans="5:70" x14ac:dyDescent="0.35">
      <c r="E179">
        <f>IF(ISNUMBER(SEARCH('FORM C-0203'!$D$52,F179)),MAX($E$1:E178)+1,0)</f>
        <v>0</v>
      </c>
      <c r="F179" t="s">
        <v>862</v>
      </c>
      <c r="G179" t="str">
        <f>IFERROR(VLOOKUP(ROWS($G$2:G179),$E$2:$F$229,2,0),"")</f>
        <v/>
      </c>
      <c r="R179" s="31">
        <v>182</v>
      </c>
      <c r="S179" t="s">
        <v>267</v>
      </c>
      <c r="T179" t="s">
        <v>251</v>
      </c>
      <c r="U179" t="s">
        <v>252</v>
      </c>
      <c r="V179" t="s">
        <v>527</v>
      </c>
      <c r="W179">
        <v>100062</v>
      </c>
      <c r="X179" t="s">
        <v>527</v>
      </c>
      <c r="Y179">
        <v>100063</v>
      </c>
      <c r="Z179" t="s">
        <v>132</v>
      </c>
      <c r="AA179" t="s">
        <v>107</v>
      </c>
      <c r="AB179" t="s">
        <v>494</v>
      </c>
      <c r="BC179" s="195">
        <v>116520</v>
      </c>
      <c r="BD179" s="196" t="s">
        <v>853</v>
      </c>
      <c r="BE179" s="195">
        <v>135722</v>
      </c>
      <c r="BF179" s="196" t="s">
        <v>315</v>
      </c>
      <c r="BH179">
        <f>IF(ISNUMBER(SEARCH('FORM C-0203'!$K$51,BI179)),MAX(BH$1:$BH178)+1,0)</f>
        <v>0</v>
      </c>
      <c r="BI179" t="s">
        <v>862</v>
      </c>
      <c r="BJ179" t="str">
        <f>IFERROR(VLOOKUP(ROWS($BJ$2:BJ179),$BH$2:$BI$229,2,0),"")</f>
        <v/>
      </c>
      <c r="BL179">
        <f>IF(ISNUMBER(SEARCH('FORM C-0203'!$D$61,BM179)),MAX(BL$1:BL178)+1,0)</f>
        <v>0</v>
      </c>
      <c r="BM179" t="s">
        <v>862</v>
      </c>
      <c r="BN179" t="str">
        <f>IFERROR(VLOOKUP(ROWS($BN$1:BN178),$BL$2:$BM$229,2,0),"")</f>
        <v/>
      </c>
      <c r="BP179">
        <f>IF(ISNUMBER(SEARCH('FORM C-0203'!$K$61,BQ179)),MAX($BP$1:BP178)+1,0)</f>
        <v>0</v>
      </c>
      <c r="BQ179" t="s">
        <v>862</v>
      </c>
      <c r="BR179" t="str">
        <f>IFERROR(VLOOKUP(ROWS($BR$1:BR178),$BP$2:$BQ$229,2,0),"")</f>
        <v/>
      </c>
    </row>
    <row r="180" spans="5:70" x14ac:dyDescent="0.35">
      <c r="E180">
        <f>IF(ISNUMBER(SEARCH('FORM C-0203'!$D$52,F180)),MAX($E$1:E179)+1,0)</f>
        <v>0</v>
      </c>
      <c r="F180" t="s">
        <v>864</v>
      </c>
      <c r="G180" t="str">
        <f>IFERROR(VLOOKUP(ROWS($G$2:G180),$E$2:$F$229,2,0),"")</f>
        <v/>
      </c>
      <c r="R180" s="31">
        <v>183</v>
      </c>
      <c r="S180" t="s">
        <v>267</v>
      </c>
      <c r="T180" t="s">
        <v>251</v>
      </c>
      <c r="U180" t="s">
        <v>252</v>
      </c>
      <c r="V180" t="s">
        <v>527</v>
      </c>
      <c r="W180">
        <v>100062</v>
      </c>
      <c r="X180" t="s">
        <v>527</v>
      </c>
      <c r="Y180">
        <v>100063</v>
      </c>
      <c r="Z180" t="s">
        <v>132</v>
      </c>
      <c r="AA180" t="s">
        <v>107</v>
      </c>
      <c r="AB180" t="s">
        <v>494</v>
      </c>
      <c r="BC180" s="195">
        <v>100072</v>
      </c>
      <c r="BD180" s="196" t="s">
        <v>855</v>
      </c>
      <c r="BE180" s="195">
        <v>122400</v>
      </c>
      <c r="BF180" s="196" t="s">
        <v>132</v>
      </c>
      <c r="BH180">
        <f>IF(ISNUMBER(SEARCH('FORM C-0203'!$K$51,BI180)),MAX(BH$1:$BH179)+1,0)</f>
        <v>0</v>
      </c>
      <c r="BI180" t="s">
        <v>864</v>
      </c>
      <c r="BJ180" t="str">
        <f>IFERROR(VLOOKUP(ROWS($BJ$2:BJ180),$BH$2:$BI$229,2,0),"")</f>
        <v/>
      </c>
      <c r="BL180">
        <f>IF(ISNUMBER(SEARCH('FORM C-0203'!$D$61,BM180)),MAX(BL$1:BL179)+1,0)</f>
        <v>0</v>
      </c>
      <c r="BM180" t="s">
        <v>864</v>
      </c>
      <c r="BN180" t="str">
        <f>IFERROR(VLOOKUP(ROWS($BN$1:BN179),$BL$2:$BM$229,2,0),"")</f>
        <v/>
      </c>
      <c r="BP180">
        <f>IF(ISNUMBER(SEARCH('FORM C-0203'!$K$61,BQ180)),MAX($BP$1:BP179)+1,0)</f>
        <v>0</v>
      </c>
      <c r="BQ180" t="s">
        <v>864</v>
      </c>
      <c r="BR180" t="str">
        <f>IFERROR(VLOOKUP(ROWS($BR$1:BR179),$BP$2:$BQ$229,2,0),"")</f>
        <v/>
      </c>
    </row>
    <row r="181" spans="5:70" x14ac:dyDescent="0.35">
      <c r="E181">
        <f>IF(ISNUMBER(SEARCH('FORM C-0203'!$D$52,F181)),MAX($E$1:E180)+1,0)</f>
        <v>0</v>
      </c>
      <c r="F181" t="s">
        <v>866</v>
      </c>
      <c r="G181" t="str">
        <f>IFERROR(VLOOKUP(ROWS($G$2:G181),$E$2:$F$229,2,0),"")</f>
        <v/>
      </c>
      <c r="R181" s="31">
        <v>184</v>
      </c>
      <c r="S181" t="s">
        <v>267</v>
      </c>
      <c r="T181" t="s">
        <v>251</v>
      </c>
      <c r="U181" t="s">
        <v>252</v>
      </c>
      <c r="V181" t="s">
        <v>527</v>
      </c>
      <c r="W181">
        <v>100062</v>
      </c>
      <c r="X181" t="s">
        <v>527</v>
      </c>
      <c r="Y181">
        <v>100063</v>
      </c>
      <c r="Z181" t="s">
        <v>132</v>
      </c>
      <c r="AA181" t="s">
        <v>107</v>
      </c>
      <c r="AB181" t="s">
        <v>494</v>
      </c>
      <c r="BC181" s="195">
        <v>100073</v>
      </c>
      <c r="BD181" s="196" t="s">
        <v>857</v>
      </c>
      <c r="BE181" s="195">
        <v>122400</v>
      </c>
      <c r="BF181" s="196" t="s">
        <v>132</v>
      </c>
      <c r="BH181">
        <f>IF(ISNUMBER(SEARCH('FORM C-0203'!$K$51,BI181)),MAX(BH$1:$BH180)+1,0)</f>
        <v>0</v>
      </c>
      <c r="BI181" t="s">
        <v>866</v>
      </c>
      <c r="BJ181" t="str">
        <f>IFERROR(VLOOKUP(ROWS($BJ$2:BJ181),$BH$2:$BI$229,2,0),"")</f>
        <v/>
      </c>
      <c r="BL181">
        <f>IF(ISNUMBER(SEARCH('FORM C-0203'!$D$61,BM181)),MAX(BL$1:BL180)+1,0)</f>
        <v>0</v>
      </c>
      <c r="BM181" t="s">
        <v>866</v>
      </c>
      <c r="BN181" t="str">
        <f>IFERROR(VLOOKUP(ROWS($BN$1:BN180),$BL$2:$BM$229,2,0),"")</f>
        <v/>
      </c>
      <c r="BP181">
        <f>IF(ISNUMBER(SEARCH('FORM C-0203'!$K$61,BQ181)),MAX($BP$1:BP180)+1,0)</f>
        <v>0</v>
      </c>
      <c r="BQ181" t="s">
        <v>866</v>
      </c>
      <c r="BR181" t="str">
        <f>IFERROR(VLOOKUP(ROWS($BR$1:BR180),$BP$2:$BQ$229,2,0),"")</f>
        <v/>
      </c>
    </row>
    <row r="182" spans="5:70" x14ac:dyDescent="0.35">
      <c r="E182">
        <f>IF(ISNUMBER(SEARCH('FORM C-0203'!$D$52,F182)),MAX($E$1:E181)+1,0)</f>
        <v>0</v>
      </c>
      <c r="F182" t="s">
        <v>868</v>
      </c>
      <c r="G182" t="str">
        <f>IFERROR(VLOOKUP(ROWS($G$2:G182),$E$2:$F$229,2,0),"")</f>
        <v/>
      </c>
      <c r="R182" s="31">
        <v>185</v>
      </c>
      <c r="S182" t="s">
        <v>267</v>
      </c>
      <c r="T182" t="s">
        <v>251</v>
      </c>
      <c r="U182" t="s">
        <v>252</v>
      </c>
      <c r="V182" t="s">
        <v>527</v>
      </c>
      <c r="W182">
        <v>100062</v>
      </c>
      <c r="X182" t="s">
        <v>527</v>
      </c>
      <c r="Y182">
        <v>100063</v>
      </c>
      <c r="Z182" t="s">
        <v>132</v>
      </c>
      <c r="AA182" t="s">
        <v>107</v>
      </c>
      <c r="AB182" t="s">
        <v>494</v>
      </c>
      <c r="BC182" s="195">
        <v>100202</v>
      </c>
      <c r="BD182" s="196" t="s">
        <v>859</v>
      </c>
      <c r="BE182" s="195">
        <v>100659</v>
      </c>
      <c r="BF182" s="196" t="s">
        <v>162</v>
      </c>
      <c r="BH182">
        <f>IF(ISNUMBER(SEARCH('FORM C-0203'!$K$51,BI182)),MAX(BH$1:$BH181)+1,0)</f>
        <v>0</v>
      </c>
      <c r="BI182" t="s">
        <v>868</v>
      </c>
      <c r="BJ182" t="str">
        <f>IFERROR(VLOOKUP(ROWS($BJ$2:BJ182),$BH$2:$BI$229,2,0),"")</f>
        <v/>
      </c>
      <c r="BL182">
        <f>IF(ISNUMBER(SEARCH('FORM C-0203'!$D$61,BM182)),MAX(BL$1:BL181)+1,0)</f>
        <v>0</v>
      </c>
      <c r="BM182" t="s">
        <v>868</v>
      </c>
      <c r="BN182" t="str">
        <f>IFERROR(VLOOKUP(ROWS($BN$1:BN181),$BL$2:$BM$229,2,0),"")</f>
        <v/>
      </c>
      <c r="BP182">
        <f>IF(ISNUMBER(SEARCH('FORM C-0203'!$K$61,BQ182)),MAX($BP$1:BP181)+1,0)</f>
        <v>0</v>
      </c>
      <c r="BQ182" t="s">
        <v>868</v>
      </c>
      <c r="BR182" t="str">
        <f>IFERROR(VLOOKUP(ROWS($BR$1:BR181),$BP$2:$BQ$229,2,0),"")</f>
        <v/>
      </c>
    </row>
    <row r="183" spans="5:70" x14ac:dyDescent="0.35">
      <c r="E183">
        <f>IF(ISNUMBER(SEARCH('FORM C-0203'!$D$52,F183)),MAX($E$1:E182)+1,0)</f>
        <v>0</v>
      </c>
      <c r="F183" t="s">
        <v>870</v>
      </c>
      <c r="G183" t="str">
        <f>IFERROR(VLOOKUP(ROWS($G$2:G183),$E$2:$F$229,2,0),"")</f>
        <v/>
      </c>
      <c r="R183" s="31">
        <v>186</v>
      </c>
      <c r="S183" t="s">
        <v>267</v>
      </c>
      <c r="T183" t="s">
        <v>251</v>
      </c>
      <c r="U183" t="s">
        <v>252</v>
      </c>
      <c r="V183" t="s">
        <v>527</v>
      </c>
      <c r="W183">
        <v>100062</v>
      </c>
      <c r="X183" t="s">
        <v>527</v>
      </c>
      <c r="Y183">
        <v>100063</v>
      </c>
      <c r="Z183" t="s">
        <v>132</v>
      </c>
      <c r="AA183" t="s">
        <v>107</v>
      </c>
      <c r="AB183" t="s">
        <v>494</v>
      </c>
      <c r="BC183" s="195">
        <v>100203</v>
      </c>
      <c r="BD183" s="196" t="s">
        <v>861</v>
      </c>
      <c r="BE183" s="195">
        <v>100659</v>
      </c>
      <c r="BF183" s="196" t="s">
        <v>162</v>
      </c>
      <c r="BH183">
        <f>IF(ISNUMBER(SEARCH('FORM C-0203'!$K$51,BI183)),MAX(BH$1:$BH182)+1,0)</f>
        <v>0</v>
      </c>
      <c r="BI183" t="s">
        <v>870</v>
      </c>
      <c r="BJ183" t="str">
        <f>IFERROR(VLOOKUP(ROWS($BJ$2:BJ183),$BH$2:$BI$229,2,0),"")</f>
        <v/>
      </c>
      <c r="BL183">
        <f>IF(ISNUMBER(SEARCH('FORM C-0203'!$D$61,BM183)),MAX(BL$1:BL182)+1,0)</f>
        <v>0</v>
      </c>
      <c r="BM183" t="s">
        <v>870</v>
      </c>
      <c r="BN183" t="str">
        <f>IFERROR(VLOOKUP(ROWS($BN$1:BN182),$BL$2:$BM$229,2,0),"")</f>
        <v/>
      </c>
      <c r="BP183">
        <f>IF(ISNUMBER(SEARCH('FORM C-0203'!$K$61,BQ183)),MAX($BP$1:BP182)+1,0)</f>
        <v>0</v>
      </c>
      <c r="BQ183" t="s">
        <v>870</v>
      </c>
      <c r="BR183" t="str">
        <f>IFERROR(VLOOKUP(ROWS($BR$1:BR182),$BP$2:$BQ$229,2,0),"")</f>
        <v/>
      </c>
    </row>
    <row r="184" spans="5:70" x14ac:dyDescent="0.35">
      <c r="E184">
        <f>IF(ISNUMBER(SEARCH('FORM C-0203'!$D$52,F184)),MAX($E$1:E183)+1,0)</f>
        <v>0</v>
      </c>
      <c r="F184" t="s">
        <v>872</v>
      </c>
      <c r="G184" t="str">
        <f>IFERROR(VLOOKUP(ROWS($G$2:G184),$E$2:$F$229,2,0),"")</f>
        <v/>
      </c>
      <c r="R184" s="31">
        <v>187</v>
      </c>
      <c r="S184" t="s">
        <v>267</v>
      </c>
      <c r="T184" t="s">
        <v>251</v>
      </c>
      <c r="U184" t="s">
        <v>252</v>
      </c>
      <c r="V184" t="s">
        <v>527</v>
      </c>
      <c r="W184">
        <v>100062</v>
      </c>
      <c r="X184" t="s">
        <v>527</v>
      </c>
      <c r="Y184">
        <v>100063</v>
      </c>
      <c r="Z184" t="s">
        <v>132</v>
      </c>
      <c r="AA184" t="s">
        <v>107</v>
      </c>
      <c r="AB184" t="s">
        <v>494</v>
      </c>
      <c r="BC184" s="195">
        <v>100142</v>
      </c>
      <c r="BD184" s="196" t="s">
        <v>863</v>
      </c>
      <c r="BE184" s="195">
        <v>100648</v>
      </c>
      <c r="BF184" s="196" t="s">
        <v>421</v>
      </c>
      <c r="BH184">
        <f>IF(ISNUMBER(SEARCH('FORM C-0203'!$K$51,BI184)),MAX(BH$1:$BH183)+1,0)</f>
        <v>0</v>
      </c>
      <c r="BI184" t="s">
        <v>872</v>
      </c>
      <c r="BJ184" t="str">
        <f>IFERROR(VLOOKUP(ROWS($BJ$2:BJ184),$BH$2:$BI$229,2,0),"")</f>
        <v/>
      </c>
      <c r="BL184">
        <f>IF(ISNUMBER(SEARCH('FORM C-0203'!$D$61,BM184)),MAX(BL$1:BL183)+1,0)</f>
        <v>0</v>
      </c>
      <c r="BM184" t="s">
        <v>872</v>
      </c>
      <c r="BN184" t="str">
        <f>IFERROR(VLOOKUP(ROWS($BN$1:BN183),$BL$2:$BM$229,2,0),"")</f>
        <v/>
      </c>
      <c r="BP184">
        <f>IF(ISNUMBER(SEARCH('FORM C-0203'!$K$61,BQ184)),MAX($BP$1:BP183)+1,0)</f>
        <v>0</v>
      </c>
      <c r="BQ184" t="s">
        <v>872</v>
      </c>
      <c r="BR184" t="str">
        <f>IFERROR(VLOOKUP(ROWS($BR$1:BR183),$BP$2:$BQ$229,2,0),"")</f>
        <v/>
      </c>
    </row>
    <row r="185" spans="5:70" x14ac:dyDescent="0.35">
      <c r="E185">
        <f>IF(ISNUMBER(SEARCH('FORM C-0203'!$D$52,F185)),MAX($E$1:E184)+1,0)</f>
        <v>0</v>
      </c>
      <c r="F185" t="s">
        <v>874</v>
      </c>
      <c r="G185" t="str">
        <f>IFERROR(VLOOKUP(ROWS($G$2:G185),$E$2:$F$229,2,0),"")</f>
        <v/>
      </c>
      <c r="R185" s="31">
        <v>188</v>
      </c>
      <c r="S185" t="s">
        <v>267</v>
      </c>
      <c r="T185" t="s">
        <v>251</v>
      </c>
      <c r="U185" t="s">
        <v>252</v>
      </c>
      <c r="V185" t="s">
        <v>527</v>
      </c>
      <c r="W185">
        <v>100062</v>
      </c>
      <c r="X185" t="s">
        <v>527</v>
      </c>
      <c r="Y185">
        <v>100063</v>
      </c>
      <c r="Z185" t="s">
        <v>132</v>
      </c>
      <c r="AA185" t="s">
        <v>107</v>
      </c>
      <c r="AB185" t="s">
        <v>494</v>
      </c>
      <c r="BC185" s="195">
        <v>100080</v>
      </c>
      <c r="BD185" s="196" t="s">
        <v>865</v>
      </c>
      <c r="BE185" s="195">
        <v>122400</v>
      </c>
      <c r="BF185" s="196" t="s">
        <v>132</v>
      </c>
      <c r="BH185">
        <f>IF(ISNUMBER(SEARCH('FORM C-0203'!$K$51,BI185)),MAX(BH$1:$BH184)+1,0)</f>
        <v>0</v>
      </c>
      <c r="BI185" t="s">
        <v>874</v>
      </c>
      <c r="BJ185" t="str">
        <f>IFERROR(VLOOKUP(ROWS($BJ$2:BJ185),$BH$2:$BI$229,2,0),"")</f>
        <v/>
      </c>
      <c r="BL185">
        <f>IF(ISNUMBER(SEARCH('FORM C-0203'!$D$61,BM185)),MAX(BL$1:BL184)+1,0)</f>
        <v>0</v>
      </c>
      <c r="BM185" t="s">
        <v>874</v>
      </c>
      <c r="BN185" t="str">
        <f>IFERROR(VLOOKUP(ROWS($BN$1:BN184),$BL$2:$BM$229,2,0),"")</f>
        <v/>
      </c>
      <c r="BP185">
        <f>IF(ISNUMBER(SEARCH('FORM C-0203'!$K$61,BQ185)),MAX($BP$1:BP184)+1,0)</f>
        <v>0</v>
      </c>
      <c r="BQ185" t="s">
        <v>874</v>
      </c>
      <c r="BR185" t="str">
        <f>IFERROR(VLOOKUP(ROWS($BR$1:BR184),$BP$2:$BQ$229,2,0),"")</f>
        <v/>
      </c>
    </row>
    <row r="186" spans="5:70" x14ac:dyDescent="0.35">
      <c r="E186">
        <f>IF(ISNUMBER(SEARCH('FORM C-0203'!$D$52,F186)),MAX($E$1:E185)+1,0)</f>
        <v>0</v>
      </c>
      <c r="F186" t="s">
        <v>877</v>
      </c>
      <c r="G186" t="str">
        <f>IFERROR(VLOOKUP(ROWS($G$2:G186),$E$2:$F$229,2,0),"")</f>
        <v/>
      </c>
      <c r="R186" s="31">
        <v>189</v>
      </c>
      <c r="S186" t="s">
        <v>267</v>
      </c>
      <c r="T186" t="s">
        <v>251</v>
      </c>
      <c r="U186" t="s">
        <v>252</v>
      </c>
      <c r="V186" t="s">
        <v>527</v>
      </c>
      <c r="W186">
        <v>100062</v>
      </c>
      <c r="X186" t="s">
        <v>527</v>
      </c>
      <c r="Y186">
        <v>100063</v>
      </c>
      <c r="Z186" t="s">
        <v>132</v>
      </c>
      <c r="AA186" t="s">
        <v>107</v>
      </c>
      <c r="AB186" t="s">
        <v>494</v>
      </c>
      <c r="BC186" s="195">
        <v>130341</v>
      </c>
      <c r="BD186" s="196" t="s">
        <v>867</v>
      </c>
      <c r="BE186" s="195">
        <v>134488</v>
      </c>
      <c r="BF186" s="196" t="s">
        <v>141</v>
      </c>
      <c r="BH186">
        <f>IF(ISNUMBER(SEARCH('FORM C-0203'!$K$51,BI186)),MAX(BH$1:$BH185)+1,0)</f>
        <v>0</v>
      </c>
      <c r="BI186" t="s">
        <v>877</v>
      </c>
      <c r="BJ186" t="str">
        <f>IFERROR(VLOOKUP(ROWS($BJ$2:BJ186),$BH$2:$BI$229,2,0),"")</f>
        <v/>
      </c>
      <c r="BL186">
        <f>IF(ISNUMBER(SEARCH('FORM C-0203'!$D$61,BM186)),MAX(BL$1:BL185)+1,0)</f>
        <v>0</v>
      </c>
      <c r="BM186" t="s">
        <v>877</v>
      </c>
      <c r="BN186" t="str">
        <f>IFERROR(VLOOKUP(ROWS($BN$1:BN185),$BL$2:$BM$229,2,0),"")</f>
        <v/>
      </c>
      <c r="BP186">
        <f>IF(ISNUMBER(SEARCH('FORM C-0203'!$K$61,BQ186)),MAX($BP$1:BP185)+1,0)</f>
        <v>0</v>
      </c>
      <c r="BQ186" t="s">
        <v>877</v>
      </c>
      <c r="BR186" t="str">
        <f>IFERROR(VLOOKUP(ROWS($BR$1:BR185),$BP$2:$BQ$229,2,0),"")</f>
        <v/>
      </c>
    </row>
    <row r="187" spans="5:70" x14ac:dyDescent="0.35">
      <c r="E187">
        <f>IF(ISNUMBER(SEARCH('FORM C-0203'!$D$52,F187)),MAX($E$1:E186)+1,0)</f>
        <v>0</v>
      </c>
      <c r="F187" t="s">
        <v>879</v>
      </c>
      <c r="G187" t="str">
        <f>IFERROR(VLOOKUP(ROWS($G$2:G187),$E$2:$F$229,2,0),"")</f>
        <v/>
      </c>
      <c r="R187" s="31">
        <v>190</v>
      </c>
      <c r="S187" t="s">
        <v>267</v>
      </c>
      <c r="T187" t="s">
        <v>251</v>
      </c>
      <c r="U187" t="s">
        <v>252</v>
      </c>
      <c r="V187" t="s">
        <v>527</v>
      </c>
      <c r="W187">
        <v>100062</v>
      </c>
      <c r="X187" t="s">
        <v>527</v>
      </c>
      <c r="Y187">
        <v>100063</v>
      </c>
      <c r="Z187" t="s">
        <v>132</v>
      </c>
      <c r="AA187" t="s">
        <v>107</v>
      </c>
      <c r="AB187" t="s">
        <v>494</v>
      </c>
      <c r="BC187" s="195">
        <v>131387</v>
      </c>
      <c r="BD187" s="196" t="s">
        <v>869</v>
      </c>
      <c r="BE187" s="195">
        <v>100661</v>
      </c>
      <c r="BF187" s="196" t="s">
        <v>438</v>
      </c>
      <c r="BH187">
        <f>IF(ISNUMBER(SEARCH('FORM C-0203'!$K$51,BI187)),MAX(BH$1:$BH186)+1,0)</f>
        <v>0</v>
      </c>
      <c r="BI187" t="s">
        <v>879</v>
      </c>
      <c r="BJ187" t="str">
        <f>IFERROR(VLOOKUP(ROWS($BJ$2:BJ187),$BH$2:$BI$229,2,0),"")</f>
        <v/>
      </c>
      <c r="BL187">
        <f>IF(ISNUMBER(SEARCH('FORM C-0203'!$D$61,BM187)),MAX(BL$1:BL186)+1,0)</f>
        <v>0</v>
      </c>
      <c r="BM187" t="s">
        <v>879</v>
      </c>
      <c r="BN187" t="str">
        <f>IFERROR(VLOOKUP(ROWS($BN$1:BN186),$BL$2:$BM$229,2,0),"")</f>
        <v/>
      </c>
      <c r="BP187">
        <f>IF(ISNUMBER(SEARCH('FORM C-0203'!$K$61,BQ187)),MAX($BP$1:BP186)+1,0)</f>
        <v>0</v>
      </c>
      <c r="BQ187" t="s">
        <v>879</v>
      </c>
      <c r="BR187" t="str">
        <f>IFERROR(VLOOKUP(ROWS($BR$1:BR186),$BP$2:$BQ$229,2,0),"")</f>
        <v/>
      </c>
    </row>
    <row r="188" spans="5:70" x14ac:dyDescent="0.35">
      <c r="E188">
        <f>IF(ISNUMBER(SEARCH('FORM C-0203'!$D$52,F188)),MAX($E$1:E187)+1,0)</f>
        <v>0</v>
      </c>
      <c r="F188" t="s">
        <v>881</v>
      </c>
      <c r="G188" t="str">
        <f>IFERROR(VLOOKUP(ROWS($G$2:G188),$E$2:$F$229,2,0),"")</f>
        <v/>
      </c>
      <c r="R188" s="31">
        <v>191</v>
      </c>
      <c r="S188" t="s">
        <v>267</v>
      </c>
      <c r="T188" t="s">
        <v>251</v>
      </c>
      <c r="U188" t="s">
        <v>252</v>
      </c>
      <c r="V188" t="s">
        <v>527</v>
      </c>
      <c r="W188">
        <v>100062</v>
      </c>
      <c r="X188" t="s">
        <v>527</v>
      </c>
      <c r="Y188">
        <v>100063</v>
      </c>
      <c r="Z188" t="s">
        <v>132</v>
      </c>
      <c r="AA188" t="s">
        <v>107</v>
      </c>
      <c r="AB188" t="s">
        <v>494</v>
      </c>
      <c r="BC188" s="195">
        <v>131178</v>
      </c>
      <c r="BD188" s="196" t="s">
        <v>871</v>
      </c>
      <c r="BE188" s="195">
        <v>100661</v>
      </c>
      <c r="BF188" s="196" t="s">
        <v>438</v>
      </c>
      <c r="BH188">
        <f>IF(ISNUMBER(SEARCH('FORM C-0203'!$K$51,BI188)),MAX(BH$1:$BH187)+1,0)</f>
        <v>0</v>
      </c>
      <c r="BI188" t="s">
        <v>881</v>
      </c>
      <c r="BJ188" t="str">
        <f>IFERROR(VLOOKUP(ROWS($BJ$2:BJ188),$BH$2:$BI$229,2,0),"")</f>
        <v/>
      </c>
      <c r="BL188">
        <f>IF(ISNUMBER(SEARCH('FORM C-0203'!$D$61,BM188)),MAX(BL$1:BL187)+1,0)</f>
        <v>0</v>
      </c>
      <c r="BM188" t="s">
        <v>881</v>
      </c>
      <c r="BN188" t="str">
        <f>IFERROR(VLOOKUP(ROWS($BN$1:BN187),$BL$2:$BM$229,2,0),"")</f>
        <v/>
      </c>
      <c r="BP188">
        <f>IF(ISNUMBER(SEARCH('FORM C-0203'!$K$61,BQ188)),MAX($BP$1:BP187)+1,0)</f>
        <v>0</v>
      </c>
      <c r="BQ188" t="s">
        <v>881</v>
      </c>
      <c r="BR188" t="str">
        <f>IFERROR(VLOOKUP(ROWS($BR$1:BR187),$BP$2:$BQ$229,2,0),"")</f>
        <v/>
      </c>
    </row>
    <row r="189" spans="5:70" x14ac:dyDescent="0.35">
      <c r="E189">
        <f>IF(ISNUMBER(SEARCH('FORM C-0203'!$D$52,F189)),MAX($E$1:E188)+1,0)</f>
        <v>0</v>
      </c>
      <c r="F189" t="s">
        <v>883</v>
      </c>
      <c r="G189" t="str">
        <f>IFERROR(VLOOKUP(ROWS($G$2:G189),$E$2:$F$229,2,0),"")</f>
        <v/>
      </c>
      <c r="R189" s="31">
        <v>192</v>
      </c>
      <c r="S189" t="s">
        <v>267</v>
      </c>
      <c r="T189" t="s">
        <v>251</v>
      </c>
      <c r="U189" t="s">
        <v>252</v>
      </c>
      <c r="V189" t="s">
        <v>527</v>
      </c>
      <c r="W189">
        <v>100062</v>
      </c>
      <c r="X189" t="s">
        <v>527</v>
      </c>
      <c r="Y189">
        <v>100063</v>
      </c>
      <c r="Z189" t="s">
        <v>132</v>
      </c>
      <c r="AA189" t="s">
        <v>107</v>
      </c>
      <c r="AB189" t="s">
        <v>494</v>
      </c>
      <c r="BC189" s="195">
        <v>131627</v>
      </c>
      <c r="BD189" s="196" t="s">
        <v>873</v>
      </c>
      <c r="BE189" s="195">
        <v>131339</v>
      </c>
      <c r="BF189" s="196" t="s">
        <v>325</v>
      </c>
      <c r="BH189">
        <f>IF(ISNUMBER(SEARCH('FORM C-0203'!$K$51,BI189)),MAX(BH$1:$BH188)+1,0)</f>
        <v>0</v>
      </c>
      <c r="BI189" t="s">
        <v>883</v>
      </c>
      <c r="BJ189" t="str">
        <f>IFERROR(VLOOKUP(ROWS($BJ$2:BJ189),$BH$2:$BI$229,2,0),"")</f>
        <v/>
      </c>
      <c r="BL189">
        <f>IF(ISNUMBER(SEARCH('FORM C-0203'!$D$61,BM189)),MAX(BL$1:BL188)+1,0)</f>
        <v>0</v>
      </c>
      <c r="BM189" t="s">
        <v>883</v>
      </c>
      <c r="BN189" t="str">
        <f>IFERROR(VLOOKUP(ROWS($BN$1:BN188),$BL$2:$BM$229,2,0),"")</f>
        <v/>
      </c>
      <c r="BP189">
        <f>IF(ISNUMBER(SEARCH('FORM C-0203'!$K$61,BQ189)),MAX($BP$1:BP188)+1,0)</f>
        <v>0</v>
      </c>
      <c r="BQ189" t="s">
        <v>883</v>
      </c>
      <c r="BR189" t="str">
        <f>IFERROR(VLOOKUP(ROWS($BR$1:BR188),$BP$2:$BQ$229,2,0),"")</f>
        <v/>
      </c>
    </row>
    <row r="190" spans="5:70" x14ac:dyDescent="0.35">
      <c r="E190">
        <f>IF(ISNUMBER(SEARCH('FORM C-0203'!$D$52,F190)),MAX($E$1:E189)+1,0)</f>
        <v>0</v>
      </c>
      <c r="F190" t="s">
        <v>885</v>
      </c>
      <c r="G190" t="str">
        <f>IFERROR(VLOOKUP(ROWS($G$2:G190),$E$2:$F$229,2,0),"")</f>
        <v/>
      </c>
      <c r="R190" s="31">
        <v>193</v>
      </c>
      <c r="S190" t="s">
        <v>267</v>
      </c>
      <c r="T190" t="s">
        <v>251</v>
      </c>
      <c r="U190" t="s">
        <v>252</v>
      </c>
      <c r="V190" t="s">
        <v>527</v>
      </c>
      <c r="W190">
        <v>100062</v>
      </c>
      <c r="X190" t="s">
        <v>527</v>
      </c>
      <c r="Y190">
        <v>100063</v>
      </c>
      <c r="Z190" t="s">
        <v>132</v>
      </c>
      <c r="AA190" t="s">
        <v>107</v>
      </c>
      <c r="AB190" t="s">
        <v>494</v>
      </c>
      <c r="BC190" s="195">
        <v>132827</v>
      </c>
      <c r="BD190" s="196" t="s">
        <v>875</v>
      </c>
      <c r="BE190" s="195">
        <v>132766</v>
      </c>
      <c r="BF190" s="196" t="s">
        <v>876</v>
      </c>
      <c r="BH190">
        <f>IF(ISNUMBER(SEARCH('FORM C-0203'!$K$51,BI190)),MAX(BH$1:$BH189)+1,0)</f>
        <v>0</v>
      </c>
      <c r="BI190" t="s">
        <v>885</v>
      </c>
      <c r="BJ190" t="str">
        <f>IFERROR(VLOOKUP(ROWS($BJ$2:BJ190),$BH$2:$BI$229,2,0),"")</f>
        <v/>
      </c>
      <c r="BL190">
        <f>IF(ISNUMBER(SEARCH('FORM C-0203'!$D$61,BM190)),MAX(BL$1:BL189)+1,0)</f>
        <v>0</v>
      </c>
      <c r="BM190" t="s">
        <v>885</v>
      </c>
      <c r="BN190" t="str">
        <f>IFERROR(VLOOKUP(ROWS($BN$1:BN189),$BL$2:$BM$229,2,0),"")</f>
        <v/>
      </c>
      <c r="BP190">
        <f>IF(ISNUMBER(SEARCH('FORM C-0203'!$K$61,BQ190)),MAX($BP$1:BP189)+1,0)</f>
        <v>0</v>
      </c>
      <c r="BQ190" t="s">
        <v>885</v>
      </c>
      <c r="BR190" t="str">
        <f>IFERROR(VLOOKUP(ROWS($BR$1:BR189),$BP$2:$BQ$229,2,0),"")</f>
        <v/>
      </c>
    </row>
    <row r="191" spans="5:70" x14ac:dyDescent="0.35">
      <c r="E191">
        <f>IF(ISNUMBER(SEARCH('FORM C-0203'!$D$52,F191)),MAX($E$1:E190)+1,0)</f>
        <v>0</v>
      </c>
      <c r="F191" t="s">
        <v>887</v>
      </c>
      <c r="G191" t="str">
        <f>IFERROR(VLOOKUP(ROWS($G$2:G191),$E$2:$F$229,2,0),"")</f>
        <v/>
      </c>
      <c r="R191" s="31">
        <v>194</v>
      </c>
      <c r="S191" t="s">
        <v>267</v>
      </c>
      <c r="T191" t="s">
        <v>251</v>
      </c>
      <c r="U191" t="s">
        <v>252</v>
      </c>
      <c r="V191" t="s">
        <v>527</v>
      </c>
      <c r="W191">
        <v>100062</v>
      </c>
      <c r="X191" t="s">
        <v>527</v>
      </c>
      <c r="Y191">
        <v>100063</v>
      </c>
      <c r="Z191" t="s">
        <v>132</v>
      </c>
      <c r="AA191" t="s">
        <v>107</v>
      </c>
      <c r="AB191" t="s">
        <v>494</v>
      </c>
      <c r="BC191" s="195">
        <v>100221</v>
      </c>
      <c r="BD191" s="196" t="s">
        <v>878</v>
      </c>
      <c r="BE191" s="195">
        <v>119611</v>
      </c>
      <c r="BF191" s="196" t="s">
        <v>520</v>
      </c>
      <c r="BH191">
        <f>IF(ISNUMBER(SEARCH('FORM C-0203'!$K$51,BI191)),MAX(BH$1:$BH190)+1,0)</f>
        <v>0</v>
      </c>
      <c r="BI191" t="s">
        <v>887</v>
      </c>
      <c r="BJ191" t="str">
        <f>IFERROR(VLOOKUP(ROWS($BJ$2:BJ191),$BH$2:$BI$229,2,0),"")</f>
        <v/>
      </c>
      <c r="BL191">
        <f>IF(ISNUMBER(SEARCH('FORM C-0203'!$D$61,BM191)),MAX(BL$1:BL190)+1,0)</f>
        <v>0</v>
      </c>
      <c r="BM191" t="s">
        <v>887</v>
      </c>
      <c r="BN191" t="str">
        <f>IFERROR(VLOOKUP(ROWS($BN$1:BN190),$BL$2:$BM$229,2,0),"")</f>
        <v/>
      </c>
      <c r="BP191">
        <f>IF(ISNUMBER(SEARCH('FORM C-0203'!$K$61,BQ191)),MAX($BP$1:BP190)+1,0)</f>
        <v>0</v>
      </c>
      <c r="BQ191" t="s">
        <v>887</v>
      </c>
      <c r="BR191" t="str">
        <f>IFERROR(VLOOKUP(ROWS($BR$1:BR190),$BP$2:$BQ$229,2,0),"")</f>
        <v/>
      </c>
    </row>
    <row r="192" spans="5:70" x14ac:dyDescent="0.35">
      <c r="E192">
        <f>IF(ISNUMBER(SEARCH('FORM C-0203'!$D$52,F192)),MAX($E$1:E191)+1,0)</f>
        <v>0</v>
      </c>
      <c r="F192" t="s">
        <v>889</v>
      </c>
      <c r="G192" t="str">
        <f>IFERROR(VLOOKUP(ROWS($G$2:G192),$E$2:$F$229,2,0),"")</f>
        <v/>
      </c>
      <c r="R192" s="31">
        <v>195</v>
      </c>
      <c r="S192" t="s">
        <v>267</v>
      </c>
      <c r="T192" t="s">
        <v>251</v>
      </c>
      <c r="U192" t="s">
        <v>252</v>
      </c>
      <c r="V192" t="s">
        <v>527</v>
      </c>
      <c r="W192">
        <v>100062</v>
      </c>
      <c r="X192" t="s">
        <v>527</v>
      </c>
      <c r="Y192">
        <v>100063</v>
      </c>
      <c r="Z192" t="s">
        <v>132</v>
      </c>
      <c r="AA192" t="s">
        <v>107</v>
      </c>
      <c r="AB192" t="s">
        <v>494</v>
      </c>
      <c r="BC192" s="195">
        <v>100220</v>
      </c>
      <c r="BD192" s="196" t="s">
        <v>880</v>
      </c>
      <c r="BE192" s="195">
        <v>119611</v>
      </c>
      <c r="BF192" s="196" t="s">
        <v>520</v>
      </c>
      <c r="BH192">
        <f>IF(ISNUMBER(SEARCH('FORM C-0203'!$K$51,BI192)),MAX(BH$1:$BH191)+1,0)</f>
        <v>0</v>
      </c>
      <c r="BI192" t="s">
        <v>889</v>
      </c>
      <c r="BJ192" t="str">
        <f>IFERROR(VLOOKUP(ROWS($BJ$2:BJ192),$BH$2:$BI$229,2,0),"")</f>
        <v/>
      </c>
      <c r="BL192">
        <f>IF(ISNUMBER(SEARCH('FORM C-0203'!$D$61,BM192)),MAX(BL$1:BL191)+1,0)</f>
        <v>0</v>
      </c>
      <c r="BM192" t="s">
        <v>889</v>
      </c>
      <c r="BN192" t="str">
        <f>IFERROR(VLOOKUP(ROWS($BN$1:BN191),$BL$2:$BM$229,2,0),"")</f>
        <v/>
      </c>
      <c r="BP192">
        <f>IF(ISNUMBER(SEARCH('FORM C-0203'!$K$61,BQ192)),MAX($BP$1:BP191)+1,0)</f>
        <v>0</v>
      </c>
      <c r="BQ192" t="s">
        <v>889</v>
      </c>
      <c r="BR192" t="str">
        <f>IFERROR(VLOOKUP(ROWS($BR$1:BR191),$BP$2:$BQ$229,2,0),"")</f>
        <v/>
      </c>
    </row>
    <row r="193" spans="5:70" x14ac:dyDescent="0.35">
      <c r="E193">
        <f>IF(ISNUMBER(SEARCH('FORM C-0203'!$D$52,F193)),MAX($E$1:E192)+1,0)</f>
        <v>0</v>
      </c>
      <c r="F193" t="s">
        <v>891</v>
      </c>
      <c r="G193" t="str">
        <f>IFERROR(VLOOKUP(ROWS($G$2:G193),$E$2:$F$229,2,0),"")</f>
        <v/>
      </c>
      <c r="R193" s="31">
        <v>196</v>
      </c>
      <c r="S193" t="s">
        <v>267</v>
      </c>
      <c r="T193" t="s">
        <v>251</v>
      </c>
      <c r="U193" t="s">
        <v>252</v>
      </c>
      <c r="V193" t="s">
        <v>527</v>
      </c>
      <c r="W193">
        <v>100062</v>
      </c>
      <c r="X193" t="s">
        <v>527</v>
      </c>
      <c r="Y193">
        <v>100063</v>
      </c>
      <c r="Z193" t="s">
        <v>132</v>
      </c>
      <c r="AA193" t="s">
        <v>107</v>
      </c>
      <c r="AB193" t="s">
        <v>494</v>
      </c>
      <c r="BC193" s="195">
        <v>132349</v>
      </c>
      <c r="BD193" s="196" t="s">
        <v>882</v>
      </c>
      <c r="BE193" s="195">
        <v>100652</v>
      </c>
      <c r="BF193" s="196" t="s">
        <v>240</v>
      </c>
      <c r="BH193">
        <f>IF(ISNUMBER(SEARCH('FORM C-0203'!$K$51,BI193)),MAX(BH$1:$BH192)+1,0)</f>
        <v>0</v>
      </c>
      <c r="BI193" t="s">
        <v>891</v>
      </c>
      <c r="BJ193" t="str">
        <f>IFERROR(VLOOKUP(ROWS($BJ$2:BJ193),$BH$2:$BI$229,2,0),"")</f>
        <v/>
      </c>
      <c r="BL193">
        <f>IF(ISNUMBER(SEARCH('FORM C-0203'!$D$61,BM193)),MAX(BL$1:BL192)+1,0)</f>
        <v>0</v>
      </c>
      <c r="BM193" t="s">
        <v>891</v>
      </c>
      <c r="BN193" t="str">
        <f>IFERROR(VLOOKUP(ROWS($BN$1:BN192),$BL$2:$BM$229,2,0),"")</f>
        <v/>
      </c>
      <c r="BP193">
        <f>IF(ISNUMBER(SEARCH('FORM C-0203'!$K$61,BQ193)),MAX($BP$1:BP192)+1,0)</f>
        <v>0</v>
      </c>
      <c r="BQ193" t="s">
        <v>891</v>
      </c>
      <c r="BR193" t="str">
        <f>IFERROR(VLOOKUP(ROWS($BR$1:BR192),$BP$2:$BQ$229,2,0),"")</f>
        <v/>
      </c>
    </row>
    <row r="194" spans="5:70" x14ac:dyDescent="0.35">
      <c r="E194">
        <f>IF(ISNUMBER(SEARCH('FORM C-0203'!$D$52,F194)),MAX($E$1:E193)+1,0)</f>
        <v>0</v>
      </c>
      <c r="F194" t="s">
        <v>893</v>
      </c>
      <c r="G194" t="str">
        <f>IFERROR(VLOOKUP(ROWS($G$2:G194),$E$2:$F$229,2,0),"")</f>
        <v/>
      </c>
      <c r="R194" s="31">
        <v>197</v>
      </c>
      <c r="S194" t="s">
        <v>273</v>
      </c>
      <c r="T194" t="s">
        <v>274</v>
      </c>
      <c r="U194" t="s">
        <v>275</v>
      </c>
      <c r="V194" t="s">
        <v>527</v>
      </c>
      <c r="W194">
        <v>100062</v>
      </c>
      <c r="X194" t="s">
        <v>527</v>
      </c>
      <c r="Y194">
        <v>100063</v>
      </c>
      <c r="Z194" t="s">
        <v>132</v>
      </c>
      <c r="AA194" t="s">
        <v>107</v>
      </c>
      <c r="AB194" t="s">
        <v>494</v>
      </c>
      <c r="BC194" s="195">
        <v>131564</v>
      </c>
      <c r="BD194" s="196" t="s">
        <v>884</v>
      </c>
      <c r="BE194" s="195">
        <v>100632</v>
      </c>
      <c r="BF194" s="196" t="s">
        <v>558</v>
      </c>
      <c r="BH194">
        <f>IF(ISNUMBER(SEARCH('FORM C-0203'!$K$51,BI194)),MAX(BH$1:$BH193)+1,0)</f>
        <v>0</v>
      </c>
      <c r="BI194" t="s">
        <v>893</v>
      </c>
      <c r="BJ194" t="str">
        <f>IFERROR(VLOOKUP(ROWS($BJ$2:BJ194),$BH$2:$BI$229,2,0),"")</f>
        <v/>
      </c>
      <c r="BL194">
        <f>IF(ISNUMBER(SEARCH('FORM C-0203'!$D$61,BM194)),MAX(BL$1:BL193)+1,0)</f>
        <v>0</v>
      </c>
      <c r="BM194" t="s">
        <v>893</v>
      </c>
      <c r="BN194" t="str">
        <f>IFERROR(VLOOKUP(ROWS($BN$1:BN193),$BL$2:$BM$229,2,0),"")</f>
        <v/>
      </c>
      <c r="BP194">
        <f>IF(ISNUMBER(SEARCH('FORM C-0203'!$K$61,BQ194)),MAX($BP$1:BP193)+1,0)</f>
        <v>0</v>
      </c>
      <c r="BQ194" t="s">
        <v>893</v>
      </c>
      <c r="BR194" t="str">
        <f>IFERROR(VLOOKUP(ROWS($BR$1:BR193),$BP$2:$BQ$229,2,0),"")</f>
        <v/>
      </c>
    </row>
    <row r="195" spans="5:70" x14ac:dyDescent="0.35">
      <c r="E195">
        <f>IF(ISNUMBER(SEARCH('FORM C-0203'!$D$52,F195)),MAX($E$1:E194)+1,0)</f>
        <v>0</v>
      </c>
      <c r="F195" t="s">
        <v>894</v>
      </c>
      <c r="G195" t="str">
        <f>IFERROR(VLOOKUP(ROWS($G$2:G195),$E$2:$F$229,2,0),"")</f>
        <v/>
      </c>
      <c r="R195" s="31">
        <v>198</v>
      </c>
      <c r="S195" t="s">
        <v>273</v>
      </c>
      <c r="T195" t="s">
        <v>274</v>
      </c>
      <c r="U195" t="s">
        <v>275</v>
      </c>
      <c r="V195" t="s">
        <v>527</v>
      </c>
      <c r="W195">
        <v>100062</v>
      </c>
      <c r="X195" t="s">
        <v>527</v>
      </c>
      <c r="Y195">
        <v>100063</v>
      </c>
      <c r="Z195" t="s">
        <v>132</v>
      </c>
      <c r="AA195" t="s">
        <v>107</v>
      </c>
      <c r="AB195" t="s">
        <v>494</v>
      </c>
      <c r="BC195" s="195">
        <v>131639</v>
      </c>
      <c r="BD195" s="196" t="s">
        <v>886</v>
      </c>
      <c r="BE195" s="195">
        <v>100632</v>
      </c>
      <c r="BF195" s="196" t="s">
        <v>558</v>
      </c>
      <c r="BH195">
        <f>IF(ISNUMBER(SEARCH('FORM C-0203'!$K$51,BI195)),MAX(BH$1:$BH194)+1,0)</f>
        <v>0</v>
      </c>
      <c r="BI195" t="s">
        <v>894</v>
      </c>
      <c r="BJ195" t="str">
        <f>IFERROR(VLOOKUP(ROWS($BJ$2:BJ195),$BH$2:$BI$229,2,0),"")</f>
        <v/>
      </c>
      <c r="BL195">
        <f>IF(ISNUMBER(SEARCH('FORM C-0203'!$D$61,BM195)),MAX(BL$1:BL194)+1,0)</f>
        <v>0</v>
      </c>
      <c r="BM195" t="s">
        <v>894</v>
      </c>
      <c r="BN195" t="str">
        <f>IFERROR(VLOOKUP(ROWS($BN$1:BN194),$BL$2:$BM$229,2,0),"")</f>
        <v/>
      </c>
      <c r="BP195">
        <f>IF(ISNUMBER(SEARCH('FORM C-0203'!$K$61,BQ195)),MAX($BP$1:BP194)+1,0)</f>
        <v>0</v>
      </c>
      <c r="BQ195" t="s">
        <v>894</v>
      </c>
      <c r="BR195" t="str">
        <f>IFERROR(VLOOKUP(ROWS($BR$1:BR194),$BP$2:$BQ$229,2,0),"")</f>
        <v/>
      </c>
    </row>
    <row r="196" spans="5:70" x14ac:dyDescent="0.35">
      <c r="E196">
        <f>IF(ISNUMBER(SEARCH('FORM C-0203'!$D$52,F196)),MAX($E$1:E195)+1,0)</f>
        <v>0</v>
      </c>
      <c r="F196" t="s">
        <v>895</v>
      </c>
      <c r="G196" t="str">
        <f>IFERROR(VLOOKUP(ROWS($G$2:G196),$E$2:$F$229,2,0),"")</f>
        <v/>
      </c>
      <c r="R196" s="31">
        <v>199</v>
      </c>
      <c r="S196" t="s">
        <v>273</v>
      </c>
      <c r="T196" t="s">
        <v>274</v>
      </c>
      <c r="U196" t="s">
        <v>275</v>
      </c>
      <c r="V196" t="s">
        <v>527</v>
      </c>
      <c r="W196">
        <v>100062</v>
      </c>
      <c r="X196" t="s">
        <v>527</v>
      </c>
      <c r="Y196">
        <v>100063</v>
      </c>
      <c r="Z196" t="s">
        <v>132</v>
      </c>
      <c r="AA196" t="s">
        <v>107</v>
      </c>
      <c r="AB196" t="s">
        <v>494</v>
      </c>
      <c r="BC196" s="195">
        <v>100208</v>
      </c>
      <c r="BD196" s="196" t="s">
        <v>888</v>
      </c>
      <c r="BE196" s="195">
        <v>100659</v>
      </c>
      <c r="BF196" s="196" t="s">
        <v>162</v>
      </c>
      <c r="BH196">
        <f>IF(ISNUMBER(SEARCH('FORM C-0203'!$K$51,BI196)),MAX(BH$1:$BH195)+1,0)</f>
        <v>0</v>
      </c>
      <c r="BI196" t="s">
        <v>895</v>
      </c>
      <c r="BJ196" t="str">
        <f>IFERROR(VLOOKUP(ROWS($BJ$2:BJ196),$BH$2:$BI$229,2,0),"")</f>
        <v/>
      </c>
      <c r="BL196">
        <f>IF(ISNUMBER(SEARCH('FORM C-0203'!$D$61,BM196)),MAX(BL$1:BL195)+1,0)</f>
        <v>0</v>
      </c>
      <c r="BM196" t="s">
        <v>895</v>
      </c>
      <c r="BN196" t="str">
        <f>IFERROR(VLOOKUP(ROWS($BN$1:BN195),$BL$2:$BM$229,2,0),"")</f>
        <v/>
      </c>
      <c r="BP196">
        <f>IF(ISNUMBER(SEARCH('FORM C-0203'!$K$61,BQ196)),MAX($BP$1:BP195)+1,0)</f>
        <v>0</v>
      </c>
      <c r="BQ196" t="s">
        <v>895</v>
      </c>
      <c r="BR196" t="str">
        <f>IFERROR(VLOOKUP(ROWS($BR$1:BR195),$BP$2:$BQ$229,2,0),"")</f>
        <v/>
      </c>
    </row>
    <row r="197" spans="5:70" x14ac:dyDescent="0.35">
      <c r="E197">
        <f>IF(ISNUMBER(SEARCH('FORM C-0203'!$D$52,F197)),MAX($E$1:E196)+1,0)</f>
        <v>0</v>
      </c>
      <c r="F197" t="s">
        <v>896</v>
      </c>
      <c r="G197" t="str">
        <f>IFERROR(VLOOKUP(ROWS($G$2:G197),$E$2:$F$229,2,0),"")</f>
        <v/>
      </c>
      <c r="R197" s="31">
        <v>200</v>
      </c>
      <c r="S197" t="s">
        <v>282</v>
      </c>
      <c r="T197" t="s">
        <v>283</v>
      </c>
      <c r="U197" t="s">
        <v>284</v>
      </c>
      <c r="V197" t="s">
        <v>794</v>
      </c>
      <c r="W197">
        <v>100075</v>
      </c>
      <c r="X197" t="s">
        <v>794</v>
      </c>
      <c r="Y197">
        <v>100076</v>
      </c>
      <c r="Z197" t="s">
        <v>132</v>
      </c>
      <c r="AA197" t="s">
        <v>107</v>
      </c>
      <c r="AB197" t="s">
        <v>494</v>
      </c>
      <c r="BC197" s="195">
        <v>100209</v>
      </c>
      <c r="BD197" s="196" t="s">
        <v>890</v>
      </c>
      <c r="BE197" s="195">
        <v>100659</v>
      </c>
      <c r="BF197" s="196" t="s">
        <v>162</v>
      </c>
      <c r="BH197">
        <f>IF(ISNUMBER(SEARCH('FORM C-0203'!$K$51,BI197)),MAX(BH$1:$BH196)+1,0)</f>
        <v>0</v>
      </c>
      <c r="BI197" t="s">
        <v>896</v>
      </c>
      <c r="BJ197" t="str">
        <f>IFERROR(VLOOKUP(ROWS($BJ$2:BJ197),$BH$2:$BI$229,2,0),"")</f>
        <v/>
      </c>
      <c r="BL197">
        <f>IF(ISNUMBER(SEARCH('FORM C-0203'!$D$61,BM197)),MAX(BL$1:BL196)+1,0)</f>
        <v>0</v>
      </c>
      <c r="BM197" t="s">
        <v>896</v>
      </c>
      <c r="BN197" t="str">
        <f>IFERROR(VLOOKUP(ROWS($BN$1:BN196),$BL$2:$BM$229,2,0),"")</f>
        <v/>
      </c>
      <c r="BP197">
        <f>IF(ISNUMBER(SEARCH('FORM C-0203'!$K$61,BQ197)),MAX($BP$1:BP196)+1,0)</f>
        <v>0</v>
      </c>
      <c r="BQ197" t="s">
        <v>896</v>
      </c>
      <c r="BR197" t="str">
        <f>IFERROR(VLOOKUP(ROWS($BR$1:BR196),$BP$2:$BQ$229,2,0),"")</f>
        <v/>
      </c>
    </row>
    <row r="198" spans="5:70" x14ac:dyDescent="0.35">
      <c r="E198">
        <f>IF(ISNUMBER(SEARCH('FORM C-0203'!$D$52,F198)),MAX($E$1:E197)+1,0)</f>
        <v>0</v>
      </c>
      <c r="F198" t="s">
        <v>897</v>
      </c>
      <c r="G198" t="str">
        <f>IFERROR(VLOOKUP(ROWS($G$2:G198),$E$2:$F$229,2,0),"")</f>
        <v/>
      </c>
      <c r="R198" s="31">
        <v>201</v>
      </c>
      <c r="S198" t="s">
        <v>289</v>
      </c>
      <c r="T198" t="s">
        <v>290</v>
      </c>
      <c r="U198" t="s">
        <v>291</v>
      </c>
      <c r="V198" t="s">
        <v>527</v>
      </c>
      <c r="W198">
        <v>100062</v>
      </c>
      <c r="X198" t="s">
        <v>898</v>
      </c>
      <c r="Y198">
        <v>100063</v>
      </c>
      <c r="Z198" t="s">
        <v>132</v>
      </c>
      <c r="AA198" t="s">
        <v>107</v>
      </c>
      <c r="AB198" t="s">
        <v>494</v>
      </c>
      <c r="BC198" s="195">
        <v>100159</v>
      </c>
      <c r="BD198" s="196" t="s">
        <v>892</v>
      </c>
      <c r="BE198" s="195">
        <v>100652</v>
      </c>
      <c r="BF198" s="196" t="s">
        <v>240</v>
      </c>
      <c r="BH198">
        <f>IF(ISNUMBER(SEARCH('FORM C-0203'!$K$51,BI198)),MAX(BH$1:$BH197)+1,0)</f>
        <v>0</v>
      </c>
      <c r="BI198" t="s">
        <v>897</v>
      </c>
      <c r="BJ198" t="str">
        <f>IFERROR(VLOOKUP(ROWS($BJ$2:BJ198),$BH$2:$BI$229,2,0),"")</f>
        <v/>
      </c>
      <c r="BL198">
        <f>IF(ISNUMBER(SEARCH('FORM C-0203'!$D$61,BM198)),MAX(BL$1:BL197)+1,0)</f>
        <v>0</v>
      </c>
      <c r="BM198" t="s">
        <v>897</v>
      </c>
      <c r="BN198" t="str">
        <f>IFERROR(VLOOKUP(ROWS($BN$1:BN197),$BL$2:$BM$229,2,0),"")</f>
        <v/>
      </c>
      <c r="BP198">
        <f>IF(ISNUMBER(SEARCH('FORM C-0203'!$K$61,BQ198)),MAX($BP$1:BP197)+1,0)</f>
        <v>0</v>
      </c>
      <c r="BQ198" t="s">
        <v>897</v>
      </c>
      <c r="BR198" t="str">
        <f>IFERROR(VLOOKUP(ROWS($BR$1:BR197),$BP$2:$BQ$229,2,0),"")</f>
        <v/>
      </c>
    </row>
    <row r="199" spans="5:70" x14ac:dyDescent="0.35">
      <c r="E199">
        <f>IF(ISNUMBER(SEARCH('FORM C-0203'!$D$52,F199)),MAX($E$1:E198)+1,0)</f>
        <v>0</v>
      </c>
      <c r="F199" t="s">
        <v>899</v>
      </c>
      <c r="G199" t="str">
        <f>IFERROR(VLOOKUP(ROWS($G$2:G199),$E$2:$F$229,2,0),"")</f>
        <v/>
      </c>
      <c r="R199" s="31">
        <v>202</v>
      </c>
      <c r="S199" t="s">
        <v>282</v>
      </c>
      <c r="T199" t="s">
        <v>283</v>
      </c>
      <c r="U199" t="s">
        <v>284</v>
      </c>
      <c r="V199" t="s">
        <v>794</v>
      </c>
      <c r="W199">
        <v>100075</v>
      </c>
      <c r="X199" t="s">
        <v>794</v>
      </c>
      <c r="Y199">
        <v>100076</v>
      </c>
      <c r="Z199" t="s">
        <v>132</v>
      </c>
      <c r="AA199" t="s">
        <v>107</v>
      </c>
      <c r="AB199" t="s">
        <v>494</v>
      </c>
      <c r="BH199">
        <f>IF(ISNUMBER(SEARCH('FORM C-0203'!$K$51,BI199)),MAX(BH$1:$BH198)+1,0)</f>
        <v>0</v>
      </c>
      <c r="BI199" t="s">
        <v>899</v>
      </c>
      <c r="BJ199" t="str">
        <f>IFERROR(VLOOKUP(ROWS($BJ$2:BJ199),$BH$2:$BI$229,2,0),"")</f>
        <v/>
      </c>
      <c r="BL199">
        <f>IF(ISNUMBER(SEARCH('FORM C-0203'!$D$61,BM199)),MAX(BL$1:BL198)+1,0)</f>
        <v>0</v>
      </c>
      <c r="BM199" t="s">
        <v>899</v>
      </c>
      <c r="BN199" t="str">
        <f>IFERROR(VLOOKUP(ROWS($BN$1:BN198),$BL$2:$BM$229,2,0),"")</f>
        <v/>
      </c>
      <c r="BP199">
        <f>IF(ISNUMBER(SEARCH('FORM C-0203'!$K$61,BQ199)),MAX($BP$1:BP198)+1,0)</f>
        <v>0</v>
      </c>
      <c r="BQ199" t="s">
        <v>899</v>
      </c>
      <c r="BR199" t="str">
        <f>IFERROR(VLOOKUP(ROWS($BR$1:BR198),$BP$2:$BQ$229,2,0),"")</f>
        <v/>
      </c>
    </row>
    <row r="200" spans="5:70" x14ac:dyDescent="0.35">
      <c r="E200">
        <f>IF(ISNUMBER(SEARCH('FORM C-0203'!$D$52,F200)),MAX($E$1:E199)+1,0)</f>
        <v>0</v>
      </c>
      <c r="F200" t="s">
        <v>900</v>
      </c>
      <c r="G200" t="str">
        <f>IFERROR(VLOOKUP(ROWS($G$2:G200),$E$2:$F$229,2,0),"")</f>
        <v/>
      </c>
      <c r="R200" s="31">
        <v>203</v>
      </c>
      <c r="S200" t="s">
        <v>282</v>
      </c>
      <c r="T200" t="s">
        <v>283</v>
      </c>
      <c r="U200" t="s">
        <v>284</v>
      </c>
      <c r="V200" t="s">
        <v>794</v>
      </c>
      <c r="W200">
        <v>100075</v>
      </c>
      <c r="X200" t="s">
        <v>794</v>
      </c>
      <c r="Y200">
        <v>100076</v>
      </c>
      <c r="Z200" t="s">
        <v>132</v>
      </c>
      <c r="AA200" t="s">
        <v>107</v>
      </c>
      <c r="AB200" t="s">
        <v>494</v>
      </c>
      <c r="BH200">
        <f>IF(ISNUMBER(SEARCH('FORM C-0203'!$K$51,BI200)),MAX(BH$1:$BH199)+1,0)</f>
        <v>0</v>
      </c>
      <c r="BI200" t="s">
        <v>900</v>
      </c>
      <c r="BJ200" t="str">
        <f>IFERROR(VLOOKUP(ROWS($BJ$2:BJ200),$BH$2:$BI$229,2,0),"")</f>
        <v/>
      </c>
      <c r="BL200">
        <f>IF(ISNUMBER(SEARCH('FORM C-0203'!$D$61,BM200)),MAX(BL$1:BL199)+1,0)</f>
        <v>0</v>
      </c>
      <c r="BM200" t="s">
        <v>900</v>
      </c>
      <c r="BN200" t="str">
        <f>IFERROR(VLOOKUP(ROWS($BN$1:BN199),$BL$2:$BM$229,2,0),"")</f>
        <v/>
      </c>
      <c r="BP200">
        <f>IF(ISNUMBER(SEARCH('FORM C-0203'!$K$61,BQ200)),MAX($BP$1:BP199)+1,0)</f>
        <v>0</v>
      </c>
      <c r="BQ200" t="s">
        <v>900</v>
      </c>
      <c r="BR200" t="str">
        <f>IFERROR(VLOOKUP(ROWS($BR$1:BR199),$BP$2:$BQ$229,2,0),"")</f>
        <v/>
      </c>
    </row>
    <row r="201" spans="5:70" x14ac:dyDescent="0.35">
      <c r="E201">
        <f>IF(ISNUMBER(SEARCH('FORM C-0203'!$D$52,F201)),MAX($E$1:E200)+1,0)</f>
        <v>0</v>
      </c>
      <c r="F201" t="s">
        <v>901</v>
      </c>
      <c r="G201" t="str">
        <f>IFERROR(VLOOKUP(ROWS($G$2:G201),$E$2:$F$229,2,0),"")</f>
        <v/>
      </c>
      <c r="R201" s="31">
        <v>204</v>
      </c>
      <c r="S201" t="s">
        <v>282</v>
      </c>
      <c r="T201" t="s">
        <v>283</v>
      </c>
      <c r="U201" t="s">
        <v>284</v>
      </c>
      <c r="V201" t="s">
        <v>794</v>
      </c>
      <c r="W201">
        <v>100075</v>
      </c>
      <c r="X201" t="s">
        <v>794</v>
      </c>
      <c r="Y201">
        <v>100076</v>
      </c>
      <c r="Z201" t="s">
        <v>132</v>
      </c>
      <c r="AA201" t="s">
        <v>107</v>
      </c>
      <c r="AB201" t="s">
        <v>494</v>
      </c>
      <c r="BH201">
        <f>IF(ISNUMBER(SEARCH('FORM C-0203'!$K$51,BI201)),MAX(BH$1:$BH200)+1,0)</f>
        <v>0</v>
      </c>
      <c r="BI201" t="s">
        <v>901</v>
      </c>
      <c r="BJ201" t="str">
        <f>IFERROR(VLOOKUP(ROWS($BJ$2:BJ201),$BH$2:$BI$229,2,0),"")</f>
        <v/>
      </c>
      <c r="BL201">
        <f>IF(ISNUMBER(SEARCH('FORM C-0203'!$D$61,BM201)),MAX(BL$1:BL200)+1,0)</f>
        <v>0</v>
      </c>
      <c r="BM201" t="s">
        <v>901</v>
      </c>
      <c r="BN201" t="str">
        <f>IFERROR(VLOOKUP(ROWS($BN$1:BN200),$BL$2:$BM$229,2,0),"")</f>
        <v/>
      </c>
      <c r="BP201">
        <f>IF(ISNUMBER(SEARCH('FORM C-0203'!$K$61,BQ201)),MAX($BP$1:BP200)+1,0)</f>
        <v>0</v>
      </c>
      <c r="BQ201" t="s">
        <v>901</v>
      </c>
      <c r="BR201" t="str">
        <f>IFERROR(VLOOKUP(ROWS($BR$1:BR200),$BP$2:$BQ$229,2,0),"")</f>
        <v/>
      </c>
    </row>
    <row r="202" spans="5:70" x14ac:dyDescent="0.35">
      <c r="E202">
        <f>IF(ISNUMBER(SEARCH('FORM C-0203'!$D$52,F202)),MAX($E$1:E201)+1,0)</f>
        <v>0</v>
      </c>
      <c r="F202" t="s">
        <v>902</v>
      </c>
      <c r="G202" t="str">
        <f>IFERROR(VLOOKUP(ROWS($G$2:G202),$E$2:$F$229,2,0),"")</f>
        <v/>
      </c>
      <c r="R202" s="31">
        <v>205</v>
      </c>
      <c r="S202" t="s">
        <v>282</v>
      </c>
      <c r="T202" t="s">
        <v>283</v>
      </c>
      <c r="U202" t="s">
        <v>284</v>
      </c>
      <c r="V202" t="s">
        <v>794</v>
      </c>
      <c r="W202">
        <v>100075</v>
      </c>
      <c r="X202" t="s">
        <v>794</v>
      </c>
      <c r="Y202">
        <v>100076</v>
      </c>
      <c r="Z202" t="s">
        <v>132</v>
      </c>
      <c r="AA202" t="s">
        <v>107</v>
      </c>
      <c r="AB202" t="s">
        <v>494</v>
      </c>
      <c r="BH202">
        <f>IF(ISNUMBER(SEARCH('FORM C-0203'!$K$51,BI202)),MAX(BH$1:$BH201)+1,0)</f>
        <v>0</v>
      </c>
      <c r="BI202" t="s">
        <v>902</v>
      </c>
      <c r="BJ202" t="str">
        <f>IFERROR(VLOOKUP(ROWS($BJ$2:BJ202),$BH$2:$BI$229,2,0),"")</f>
        <v/>
      </c>
      <c r="BL202">
        <f>IF(ISNUMBER(SEARCH('FORM C-0203'!$D$61,BM202)),MAX(BL$1:BL201)+1,0)</f>
        <v>0</v>
      </c>
      <c r="BM202" t="s">
        <v>902</v>
      </c>
      <c r="BN202" t="str">
        <f>IFERROR(VLOOKUP(ROWS($BN$1:BN201),$BL$2:$BM$229,2,0),"")</f>
        <v/>
      </c>
      <c r="BP202">
        <f>IF(ISNUMBER(SEARCH('FORM C-0203'!$K$61,BQ202)),MAX($BP$1:BP201)+1,0)</f>
        <v>0</v>
      </c>
      <c r="BQ202" t="s">
        <v>902</v>
      </c>
      <c r="BR202" t="str">
        <f>IFERROR(VLOOKUP(ROWS($BR$1:BR201),$BP$2:$BQ$229,2,0),"")</f>
        <v/>
      </c>
    </row>
    <row r="203" spans="5:70" x14ac:dyDescent="0.35">
      <c r="E203">
        <f>IF(ISNUMBER(SEARCH('FORM C-0203'!$D$52,F203)),MAX($E$1:E202)+1,0)</f>
        <v>0</v>
      </c>
      <c r="F203" t="s">
        <v>903</v>
      </c>
      <c r="G203" t="str">
        <f>IFERROR(VLOOKUP(ROWS($G$2:G203),$E$2:$F$229,2,0),"")</f>
        <v/>
      </c>
      <c r="R203" s="31">
        <v>206</v>
      </c>
      <c r="S203" t="s">
        <v>296</v>
      </c>
      <c r="T203" t="s">
        <v>297</v>
      </c>
      <c r="U203" t="s">
        <v>298</v>
      </c>
      <c r="V203" t="s">
        <v>794</v>
      </c>
      <c r="W203">
        <v>100075</v>
      </c>
      <c r="X203" t="s">
        <v>794</v>
      </c>
      <c r="Y203">
        <v>100076</v>
      </c>
      <c r="Z203" t="s">
        <v>132</v>
      </c>
      <c r="AA203" t="s">
        <v>107</v>
      </c>
      <c r="AB203" t="s">
        <v>494</v>
      </c>
      <c r="BH203">
        <f>IF(ISNUMBER(SEARCH('FORM C-0203'!$K$51,BI203)),MAX(BH$1:$BH202)+1,0)</f>
        <v>0</v>
      </c>
      <c r="BI203" t="s">
        <v>903</v>
      </c>
      <c r="BJ203" t="str">
        <f>IFERROR(VLOOKUP(ROWS($BJ$2:BJ203),$BH$2:$BI$229,2,0),"")</f>
        <v/>
      </c>
      <c r="BL203">
        <f>IF(ISNUMBER(SEARCH('FORM C-0203'!$D$61,BM203)),MAX(BL$1:BL202)+1,0)</f>
        <v>0</v>
      </c>
      <c r="BM203" t="s">
        <v>903</v>
      </c>
      <c r="BN203" t="str">
        <f>IFERROR(VLOOKUP(ROWS($BN$1:BN202),$BL$2:$BM$229,2,0),"")</f>
        <v/>
      </c>
      <c r="BP203">
        <f>IF(ISNUMBER(SEARCH('FORM C-0203'!$K$61,BQ203)),MAX($BP$1:BP202)+1,0)</f>
        <v>0</v>
      </c>
      <c r="BQ203" t="s">
        <v>903</v>
      </c>
      <c r="BR203" t="str">
        <f>IFERROR(VLOOKUP(ROWS($BR$1:BR202),$BP$2:$BQ$229,2,0),"")</f>
        <v/>
      </c>
    </row>
    <row r="204" spans="5:70" x14ac:dyDescent="0.35">
      <c r="E204">
        <f>IF(ISNUMBER(SEARCH('FORM C-0203'!$D$52,F204)),MAX($E$1:E203)+1,0)</f>
        <v>0</v>
      </c>
      <c r="F204" t="s">
        <v>904</v>
      </c>
      <c r="G204" t="str">
        <f>IFERROR(VLOOKUP(ROWS($G$2:G204),$E$2:$F$229,2,0),"")</f>
        <v/>
      </c>
      <c r="R204" s="31">
        <v>207</v>
      </c>
      <c r="S204" t="s">
        <v>296</v>
      </c>
      <c r="T204" t="s">
        <v>297</v>
      </c>
      <c r="U204" t="s">
        <v>298</v>
      </c>
      <c r="V204" t="s">
        <v>794</v>
      </c>
      <c r="W204">
        <v>100075</v>
      </c>
      <c r="X204" t="s">
        <v>794</v>
      </c>
      <c r="Y204">
        <v>100076</v>
      </c>
      <c r="Z204" t="s">
        <v>132</v>
      </c>
      <c r="AA204" t="s">
        <v>107</v>
      </c>
      <c r="AB204" t="s">
        <v>494</v>
      </c>
      <c r="BH204">
        <f>IF(ISNUMBER(SEARCH('FORM C-0203'!$K$51,BI204)),MAX(BH$1:$BH203)+1,0)</f>
        <v>0</v>
      </c>
      <c r="BI204" t="s">
        <v>904</v>
      </c>
      <c r="BJ204" t="str">
        <f>IFERROR(VLOOKUP(ROWS($BJ$2:BJ204),$BH$2:$BI$229,2,0),"")</f>
        <v/>
      </c>
      <c r="BL204">
        <f>IF(ISNUMBER(SEARCH('FORM C-0203'!$D$61,BM204)),MAX(BL$1:BL203)+1,0)</f>
        <v>0</v>
      </c>
      <c r="BM204" t="s">
        <v>904</v>
      </c>
      <c r="BN204" t="str">
        <f>IFERROR(VLOOKUP(ROWS($BN$1:BN203),$BL$2:$BM$229,2,0),"")</f>
        <v/>
      </c>
      <c r="BP204">
        <f>IF(ISNUMBER(SEARCH('FORM C-0203'!$K$61,BQ204)),MAX($BP$1:BP203)+1,0)</f>
        <v>0</v>
      </c>
      <c r="BQ204" t="s">
        <v>904</v>
      </c>
      <c r="BR204" t="str">
        <f>IFERROR(VLOOKUP(ROWS($BR$1:BR203),$BP$2:$BQ$229,2,0),"")</f>
        <v/>
      </c>
    </row>
    <row r="205" spans="5:70" x14ac:dyDescent="0.35">
      <c r="E205">
        <f>IF(ISNUMBER(SEARCH('FORM C-0203'!$D$52,F205)),MAX($E$1:E204)+1,0)</f>
        <v>0</v>
      </c>
      <c r="F205" t="s">
        <v>905</v>
      </c>
      <c r="G205" t="str">
        <f>IFERROR(VLOOKUP(ROWS($G$2:G205),$E$2:$F$229,2,0),"")</f>
        <v/>
      </c>
      <c r="R205" s="31">
        <v>208</v>
      </c>
      <c r="S205" t="s">
        <v>296</v>
      </c>
      <c r="T205" t="s">
        <v>297</v>
      </c>
      <c r="U205" t="s">
        <v>298</v>
      </c>
      <c r="V205" t="s">
        <v>794</v>
      </c>
      <c r="W205">
        <v>100075</v>
      </c>
      <c r="X205" t="s">
        <v>794</v>
      </c>
      <c r="Y205">
        <v>100076</v>
      </c>
      <c r="Z205" t="s">
        <v>132</v>
      </c>
      <c r="AA205" t="s">
        <v>107</v>
      </c>
      <c r="AB205" t="s">
        <v>494</v>
      </c>
      <c r="BH205">
        <f>IF(ISNUMBER(SEARCH('FORM C-0203'!$K$51,BI205)),MAX(BH$1:$BH204)+1,0)</f>
        <v>0</v>
      </c>
      <c r="BI205" t="s">
        <v>905</v>
      </c>
      <c r="BJ205" t="str">
        <f>IFERROR(VLOOKUP(ROWS($BJ$2:BJ205),$BH$2:$BI$229,2,0),"")</f>
        <v/>
      </c>
      <c r="BL205">
        <f>IF(ISNUMBER(SEARCH('FORM C-0203'!$D$61,BM205)),MAX(BL$1:BL204)+1,0)</f>
        <v>0</v>
      </c>
      <c r="BM205" t="s">
        <v>905</v>
      </c>
      <c r="BN205" t="str">
        <f>IFERROR(VLOOKUP(ROWS($BN$1:BN204),$BL$2:$BM$229,2,0),"")</f>
        <v/>
      </c>
      <c r="BP205">
        <f>IF(ISNUMBER(SEARCH('FORM C-0203'!$K$61,BQ205)),MAX($BP$1:BP204)+1,0)</f>
        <v>0</v>
      </c>
      <c r="BQ205" t="s">
        <v>905</v>
      </c>
      <c r="BR205" t="str">
        <f>IFERROR(VLOOKUP(ROWS($BR$1:BR204),$BP$2:$BQ$229,2,0),"")</f>
        <v/>
      </c>
    </row>
    <row r="206" spans="5:70" x14ac:dyDescent="0.35">
      <c r="E206">
        <f>IF(ISNUMBER(SEARCH('FORM C-0203'!$D$52,F206)),MAX($E$1:E205)+1,0)</f>
        <v>0</v>
      </c>
      <c r="F206" t="s">
        <v>906</v>
      </c>
      <c r="G206" t="str">
        <f>IFERROR(VLOOKUP(ROWS($G$2:G206),$E$2:$F$229,2,0),"")</f>
        <v/>
      </c>
      <c r="R206" s="31">
        <v>209</v>
      </c>
      <c r="S206" t="s">
        <v>296</v>
      </c>
      <c r="T206" t="s">
        <v>297</v>
      </c>
      <c r="U206" t="s">
        <v>298</v>
      </c>
      <c r="V206" t="s">
        <v>794</v>
      </c>
      <c r="W206">
        <v>100075</v>
      </c>
      <c r="X206" t="s">
        <v>794</v>
      </c>
      <c r="Y206">
        <v>100076</v>
      </c>
      <c r="Z206" t="s">
        <v>132</v>
      </c>
      <c r="AA206" t="s">
        <v>107</v>
      </c>
      <c r="AB206" t="s">
        <v>494</v>
      </c>
      <c r="BH206">
        <f>IF(ISNUMBER(SEARCH('FORM C-0203'!$K$51,BI206)),MAX(BH$1:$BH205)+1,0)</f>
        <v>0</v>
      </c>
      <c r="BI206" t="s">
        <v>906</v>
      </c>
      <c r="BJ206" t="str">
        <f>IFERROR(VLOOKUP(ROWS($BJ$2:BJ206),$BH$2:$BI$229,2,0),"")</f>
        <v/>
      </c>
      <c r="BL206">
        <f>IF(ISNUMBER(SEARCH('FORM C-0203'!$D$61,BM206)),MAX(BL$1:BL205)+1,0)</f>
        <v>0</v>
      </c>
      <c r="BM206" t="s">
        <v>906</v>
      </c>
      <c r="BN206" t="str">
        <f>IFERROR(VLOOKUP(ROWS($BN$1:BN205),$BL$2:$BM$229,2,0),"")</f>
        <v/>
      </c>
      <c r="BP206">
        <f>IF(ISNUMBER(SEARCH('FORM C-0203'!$K$61,BQ206)),MAX($BP$1:BP205)+1,0)</f>
        <v>0</v>
      </c>
      <c r="BQ206" t="s">
        <v>906</v>
      </c>
      <c r="BR206" t="str">
        <f>IFERROR(VLOOKUP(ROWS($BR$1:BR205),$BP$2:$BQ$229,2,0),"")</f>
        <v/>
      </c>
    </row>
    <row r="207" spans="5:70" x14ac:dyDescent="0.35">
      <c r="E207">
        <f>IF(ISNUMBER(SEARCH('FORM C-0203'!$D$52,F207)),MAX($E$1:E206)+1,0)</f>
        <v>0</v>
      </c>
      <c r="F207" t="s">
        <v>907</v>
      </c>
      <c r="G207" t="str">
        <f>IFERROR(VLOOKUP(ROWS($G$2:G207),$E$2:$F$229,2,0),"")</f>
        <v/>
      </c>
      <c r="R207" s="31">
        <v>210</v>
      </c>
      <c r="S207" t="s">
        <v>296</v>
      </c>
      <c r="T207" t="s">
        <v>297</v>
      </c>
      <c r="U207" t="s">
        <v>298</v>
      </c>
      <c r="V207" t="s">
        <v>794</v>
      </c>
      <c r="W207">
        <v>100075</v>
      </c>
      <c r="X207" t="s">
        <v>794</v>
      </c>
      <c r="Y207">
        <v>100076</v>
      </c>
      <c r="Z207" t="s">
        <v>132</v>
      </c>
      <c r="AA207" t="s">
        <v>107</v>
      </c>
      <c r="AB207" t="s">
        <v>494</v>
      </c>
      <c r="BH207">
        <f>IF(ISNUMBER(SEARCH('FORM C-0203'!$K$51,BI207)),MAX(BH$1:$BH206)+1,0)</f>
        <v>0</v>
      </c>
      <c r="BI207" t="s">
        <v>907</v>
      </c>
      <c r="BJ207" t="str">
        <f>IFERROR(VLOOKUP(ROWS($BJ$2:BJ207),$BH$2:$BI$229,2,0),"")</f>
        <v/>
      </c>
      <c r="BL207">
        <f>IF(ISNUMBER(SEARCH('FORM C-0203'!$D$61,BM207)),MAX(BL$1:BL206)+1,0)</f>
        <v>0</v>
      </c>
      <c r="BM207" t="s">
        <v>907</v>
      </c>
      <c r="BN207" t="str">
        <f>IFERROR(VLOOKUP(ROWS($BN$1:BN206),$BL$2:$BM$229,2,0),"")</f>
        <v/>
      </c>
      <c r="BP207">
        <f>IF(ISNUMBER(SEARCH('FORM C-0203'!$K$61,BQ207)),MAX($BP$1:BP206)+1,0)</f>
        <v>0</v>
      </c>
      <c r="BQ207" t="s">
        <v>907</v>
      </c>
      <c r="BR207" t="str">
        <f>IFERROR(VLOOKUP(ROWS($BR$1:BR206),$BP$2:$BQ$229,2,0),"")</f>
        <v/>
      </c>
    </row>
    <row r="208" spans="5:70" x14ac:dyDescent="0.35">
      <c r="E208">
        <f>IF(ISNUMBER(SEARCH('FORM C-0203'!$D$52,F208)),MAX($E$1:E207)+1,0)</f>
        <v>0</v>
      </c>
      <c r="F208" t="s">
        <v>908</v>
      </c>
      <c r="G208" t="str">
        <f>IFERROR(VLOOKUP(ROWS($G$2:G208),$E$2:$F$229,2,0),"")</f>
        <v/>
      </c>
      <c r="R208" s="31">
        <v>211</v>
      </c>
      <c r="S208" t="s">
        <v>296</v>
      </c>
      <c r="T208" t="s">
        <v>297</v>
      </c>
      <c r="U208" t="s">
        <v>298</v>
      </c>
      <c r="V208" t="s">
        <v>794</v>
      </c>
      <c r="W208">
        <v>100075</v>
      </c>
      <c r="X208" t="s">
        <v>794</v>
      </c>
      <c r="Y208">
        <v>100076</v>
      </c>
      <c r="Z208" t="s">
        <v>132</v>
      </c>
      <c r="AA208" t="s">
        <v>107</v>
      </c>
      <c r="AB208" t="s">
        <v>494</v>
      </c>
      <c r="BH208">
        <f>IF(ISNUMBER(SEARCH('FORM C-0203'!$K$51,BI208)),MAX(BH$1:$BH207)+1,0)</f>
        <v>0</v>
      </c>
      <c r="BI208" t="s">
        <v>908</v>
      </c>
      <c r="BJ208" t="str">
        <f>IFERROR(VLOOKUP(ROWS($BJ$2:BJ208),$BH$2:$BI$229,2,0),"")</f>
        <v/>
      </c>
      <c r="BL208">
        <f>IF(ISNUMBER(SEARCH('FORM C-0203'!$D$61,BM208)),MAX(BL$1:BL207)+1,0)</f>
        <v>0</v>
      </c>
      <c r="BM208" t="s">
        <v>908</v>
      </c>
      <c r="BN208" t="str">
        <f>IFERROR(VLOOKUP(ROWS($BN$1:BN207),$BL$2:$BM$229,2,0),"")</f>
        <v/>
      </c>
      <c r="BP208">
        <f>IF(ISNUMBER(SEARCH('FORM C-0203'!$K$61,BQ208)),MAX($BP$1:BP207)+1,0)</f>
        <v>0</v>
      </c>
      <c r="BQ208" t="s">
        <v>908</v>
      </c>
      <c r="BR208" t="str">
        <f>IFERROR(VLOOKUP(ROWS($BR$1:BR207),$BP$2:$BQ$229,2,0),"")</f>
        <v/>
      </c>
    </row>
    <row r="209" spans="5:70" x14ac:dyDescent="0.35">
      <c r="E209">
        <f>IF(ISNUMBER(SEARCH('FORM C-0203'!$D$52,F209)),MAX($E$1:E208)+1,0)</f>
        <v>0</v>
      </c>
      <c r="F209" t="s">
        <v>909</v>
      </c>
      <c r="G209" t="str">
        <f>IFERROR(VLOOKUP(ROWS($G$2:G209),$E$2:$F$229,2,0),"")</f>
        <v/>
      </c>
      <c r="R209" s="31">
        <v>212</v>
      </c>
      <c r="S209" t="s">
        <v>296</v>
      </c>
      <c r="T209" t="s">
        <v>297</v>
      </c>
      <c r="U209" t="s">
        <v>298</v>
      </c>
      <c r="V209" t="s">
        <v>794</v>
      </c>
      <c r="W209">
        <v>100075</v>
      </c>
      <c r="X209" t="s">
        <v>794</v>
      </c>
      <c r="Y209">
        <v>100076</v>
      </c>
      <c r="Z209" t="s">
        <v>132</v>
      </c>
      <c r="AA209" t="s">
        <v>107</v>
      </c>
      <c r="AB209" t="s">
        <v>494</v>
      </c>
      <c r="BH209">
        <f>IF(ISNUMBER(SEARCH('FORM C-0203'!$K$51,BI209)),MAX(BH$1:$BH208)+1,0)</f>
        <v>0</v>
      </c>
      <c r="BI209" t="s">
        <v>909</v>
      </c>
      <c r="BJ209" t="str">
        <f>IFERROR(VLOOKUP(ROWS($BJ$2:BJ209),$BH$2:$BI$229,2,0),"")</f>
        <v/>
      </c>
      <c r="BL209">
        <f>IF(ISNUMBER(SEARCH('FORM C-0203'!$D$61,BM209)),MAX(BL$1:BL208)+1,0)</f>
        <v>0</v>
      </c>
      <c r="BM209" t="s">
        <v>909</v>
      </c>
      <c r="BN209" t="str">
        <f>IFERROR(VLOOKUP(ROWS($BN$1:BN208),$BL$2:$BM$229,2,0),"")</f>
        <v/>
      </c>
      <c r="BP209">
        <f>IF(ISNUMBER(SEARCH('FORM C-0203'!$K$61,BQ209)),MAX($BP$1:BP208)+1,0)</f>
        <v>0</v>
      </c>
      <c r="BQ209" t="s">
        <v>909</v>
      </c>
      <c r="BR209" t="str">
        <f>IFERROR(VLOOKUP(ROWS($BR$1:BR208),$BP$2:$BQ$229,2,0),"")</f>
        <v/>
      </c>
    </row>
    <row r="210" spans="5:70" x14ac:dyDescent="0.35">
      <c r="E210">
        <f>IF(ISNUMBER(SEARCH('FORM C-0203'!$D$52,F210)),MAX($E$1:E209)+1,0)</f>
        <v>0</v>
      </c>
      <c r="F210" t="s">
        <v>910</v>
      </c>
      <c r="G210" t="str">
        <f>IFERROR(VLOOKUP(ROWS($G$2:G210),$E$2:$F$229,2,0),"")</f>
        <v/>
      </c>
      <c r="R210" s="31">
        <v>213</v>
      </c>
      <c r="S210" t="s">
        <v>296</v>
      </c>
      <c r="T210" t="s">
        <v>297</v>
      </c>
      <c r="U210" t="s">
        <v>298</v>
      </c>
      <c r="V210" t="s">
        <v>794</v>
      </c>
      <c r="W210">
        <v>100075</v>
      </c>
      <c r="X210" t="s">
        <v>794</v>
      </c>
      <c r="Y210">
        <v>100076</v>
      </c>
      <c r="Z210" t="s">
        <v>132</v>
      </c>
      <c r="AA210" t="s">
        <v>107</v>
      </c>
      <c r="AB210" t="s">
        <v>494</v>
      </c>
      <c r="BH210">
        <f>IF(ISNUMBER(SEARCH('FORM C-0203'!$K$51,BI210)),MAX(BH$1:$BH209)+1,0)</f>
        <v>0</v>
      </c>
      <c r="BI210" t="s">
        <v>910</v>
      </c>
      <c r="BJ210" t="str">
        <f>IFERROR(VLOOKUP(ROWS($BJ$2:BJ210),$BH$2:$BI$229,2,0),"")</f>
        <v/>
      </c>
      <c r="BL210">
        <f>IF(ISNUMBER(SEARCH('FORM C-0203'!$D$61,BM210)),MAX(BL$1:BL209)+1,0)</f>
        <v>0</v>
      </c>
      <c r="BM210" t="s">
        <v>910</v>
      </c>
      <c r="BN210" t="str">
        <f>IFERROR(VLOOKUP(ROWS($BN$1:BN209),$BL$2:$BM$229,2,0),"")</f>
        <v/>
      </c>
      <c r="BP210">
        <f>IF(ISNUMBER(SEARCH('FORM C-0203'!$K$61,BQ210)),MAX($BP$1:BP209)+1,0)</f>
        <v>0</v>
      </c>
      <c r="BQ210" t="s">
        <v>910</v>
      </c>
      <c r="BR210" t="str">
        <f>IFERROR(VLOOKUP(ROWS($BR$1:BR209),$BP$2:$BQ$229,2,0),"")</f>
        <v/>
      </c>
    </row>
    <row r="211" spans="5:70" x14ac:dyDescent="0.35">
      <c r="E211">
        <f>IF(ISNUMBER(SEARCH('FORM C-0203'!$D$52,F211)),MAX($E$1:E210)+1,0)</f>
        <v>0</v>
      </c>
      <c r="F211" t="s">
        <v>911</v>
      </c>
      <c r="G211" t="str">
        <f>IFERROR(VLOOKUP(ROWS($G$2:G211),$E$2:$F$229,2,0),"")</f>
        <v/>
      </c>
      <c r="R211" s="31">
        <v>214</v>
      </c>
      <c r="S211" t="s">
        <v>296</v>
      </c>
      <c r="T211" t="s">
        <v>297</v>
      </c>
      <c r="U211" t="s">
        <v>298</v>
      </c>
      <c r="V211" t="s">
        <v>794</v>
      </c>
      <c r="W211">
        <v>100075</v>
      </c>
      <c r="X211" t="s">
        <v>794</v>
      </c>
      <c r="Y211">
        <v>100076</v>
      </c>
      <c r="Z211" t="s">
        <v>132</v>
      </c>
      <c r="AA211" t="s">
        <v>107</v>
      </c>
      <c r="AB211" t="s">
        <v>494</v>
      </c>
      <c r="BH211">
        <f>IF(ISNUMBER(SEARCH('FORM C-0203'!$K$51,BI211)),MAX(BH$1:$BH210)+1,0)</f>
        <v>0</v>
      </c>
      <c r="BI211" t="s">
        <v>911</v>
      </c>
      <c r="BJ211" t="str">
        <f>IFERROR(VLOOKUP(ROWS($BJ$2:BJ211),$BH$2:$BI$229,2,0),"")</f>
        <v/>
      </c>
      <c r="BL211">
        <f>IF(ISNUMBER(SEARCH('FORM C-0203'!$D$61,BM211)),MAX(BL$1:BL210)+1,0)</f>
        <v>0</v>
      </c>
      <c r="BM211" t="s">
        <v>911</v>
      </c>
      <c r="BN211" t="str">
        <f>IFERROR(VLOOKUP(ROWS($BN$1:BN210),$BL$2:$BM$229,2,0),"")</f>
        <v/>
      </c>
      <c r="BP211">
        <f>IF(ISNUMBER(SEARCH('FORM C-0203'!$K$61,BQ211)),MAX($BP$1:BP210)+1,0)</f>
        <v>0</v>
      </c>
      <c r="BQ211" t="s">
        <v>911</v>
      </c>
      <c r="BR211" t="str">
        <f>IFERROR(VLOOKUP(ROWS($BR$1:BR210),$BP$2:$BQ$229,2,0),"")</f>
        <v/>
      </c>
    </row>
    <row r="212" spans="5:70" x14ac:dyDescent="0.35">
      <c r="E212">
        <f>IF(ISNUMBER(SEARCH('FORM C-0203'!$D$52,F212)),MAX($E$1:E211)+1,0)</f>
        <v>0</v>
      </c>
      <c r="F212" t="s">
        <v>912</v>
      </c>
      <c r="G212" t="str">
        <f>IFERROR(VLOOKUP(ROWS($G$2:G212),$E$2:$F$229,2,0),"")</f>
        <v/>
      </c>
      <c r="R212" s="31">
        <v>215</v>
      </c>
      <c r="S212" t="s">
        <v>296</v>
      </c>
      <c r="T212" t="s">
        <v>297</v>
      </c>
      <c r="U212" t="s">
        <v>298</v>
      </c>
      <c r="V212" t="s">
        <v>794</v>
      </c>
      <c r="W212">
        <v>100075</v>
      </c>
      <c r="X212" t="s">
        <v>794</v>
      </c>
      <c r="Y212">
        <v>100076</v>
      </c>
      <c r="Z212" t="s">
        <v>132</v>
      </c>
      <c r="AA212" t="s">
        <v>107</v>
      </c>
      <c r="AB212" t="s">
        <v>494</v>
      </c>
      <c r="BH212">
        <f>IF(ISNUMBER(SEARCH('FORM C-0203'!$K$51,BI212)),MAX(BH$1:$BH211)+1,0)</f>
        <v>0</v>
      </c>
      <c r="BI212" t="s">
        <v>912</v>
      </c>
      <c r="BJ212" t="str">
        <f>IFERROR(VLOOKUP(ROWS($BJ$2:BJ212),$BH$2:$BI$229,2,0),"")</f>
        <v/>
      </c>
      <c r="BL212">
        <f>IF(ISNUMBER(SEARCH('FORM C-0203'!$D$61,BM212)),MAX(BL$1:BL211)+1,0)</f>
        <v>0</v>
      </c>
      <c r="BM212" t="s">
        <v>912</v>
      </c>
      <c r="BN212" t="str">
        <f>IFERROR(VLOOKUP(ROWS($BN$1:BN211),$BL$2:$BM$229,2,0),"")</f>
        <v/>
      </c>
      <c r="BP212">
        <f>IF(ISNUMBER(SEARCH('FORM C-0203'!$K$61,BQ212)),MAX($BP$1:BP211)+1,0)</f>
        <v>0</v>
      </c>
      <c r="BQ212" t="s">
        <v>912</v>
      </c>
      <c r="BR212" t="str">
        <f>IFERROR(VLOOKUP(ROWS($BR$1:BR211),$BP$2:$BQ$229,2,0),"")</f>
        <v/>
      </c>
    </row>
    <row r="213" spans="5:70" x14ac:dyDescent="0.35">
      <c r="E213">
        <f>IF(ISNUMBER(SEARCH('FORM C-0203'!$D$52,F213)),MAX($E$1:E212)+1,0)</f>
        <v>0</v>
      </c>
      <c r="F213" t="s">
        <v>913</v>
      </c>
      <c r="G213" t="str">
        <f>IFERROR(VLOOKUP(ROWS($G$2:G213),$E$2:$F$229,2,0),"")</f>
        <v/>
      </c>
      <c r="R213" s="31">
        <v>216</v>
      </c>
      <c r="S213" t="s">
        <v>296</v>
      </c>
      <c r="T213" t="s">
        <v>297</v>
      </c>
      <c r="U213" t="s">
        <v>298</v>
      </c>
      <c r="V213" t="s">
        <v>794</v>
      </c>
      <c r="W213">
        <v>100075</v>
      </c>
      <c r="X213" t="s">
        <v>794</v>
      </c>
      <c r="Y213">
        <v>100076</v>
      </c>
      <c r="Z213" t="s">
        <v>132</v>
      </c>
      <c r="AA213" t="s">
        <v>107</v>
      </c>
      <c r="AB213" t="s">
        <v>494</v>
      </c>
      <c r="BH213">
        <f>IF(ISNUMBER(SEARCH('FORM C-0203'!$K$51,BI213)),MAX(BH$1:$BH212)+1,0)</f>
        <v>0</v>
      </c>
      <c r="BI213" t="s">
        <v>913</v>
      </c>
      <c r="BJ213" t="str">
        <f>IFERROR(VLOOKUP(ROWS($BJ$2:BJ213),$BH$2:$BI$229,2,0),"")</f>
        <v/>
      </c>
      <c r="BL213">
        <f>IF(ISNUMBER(SEARCH('FORM C-0203'!$D$61,BM213)),MAX(BL$1:BL212)+1,0)</f>
        <v>0</v>
      </c>
      <c r="BM213" t="s">
        <v>913</v>
      </c>
      <c r="BN213" t="str">
        <f>IFERROR(VLOOKUP(ROWS($BN$1:BN212),$BL$2:$BM$229,2,0),"")</f>
        <v/>
      </c>
      <c r="BP213">
        <f>IF(ISNUMBER(SEARCH('FORM C-0203'!$K$61,BQ213)),MAX($BP$1:BP212)+1,0)</f>
        <v>0</v>
      </c>
      <c r="BQ213" t="s">
        <v>913</v>
      </c>
      <c r="BR213" t="str">
        <f>IFERROR(VLOOKUP(ROWS($BR$1:BR212),$BP$2:$BQ$229,2,0),"")</f>
        <v/>
      </c>
    </row>
    <row r="214" spans="5:70" x14ac:dyDescent="0.35">
      <c r="E214">
        <f>IF(ISNUMBER(SEARCH('FORM C-0203'!$D$52,F214)),MAX($E$1:E213)+1,0)</f>
        <v>0</v>
      </c>
      <c r="F214" t="s">
        <v>914</v>
      </c>
      <c r="G214" t="str">
        <f>IFERROR(VLOOKUP(ROWS($G$2:G214),$E$2:$F$229,2,0),"")</f>
        <v/>
      </c>
      <c r="R214" s="31">
        <v>217</v>
      </c>
      <c r="S214" t="s">
        <v>296</v>
      </c>
      <c r="T214" t="s">
        <v>297</v>
      </c>
      <c r="U214" t="s">
        <v>298</v>
      </c>
      <c r="V214" t="s">
        <v>794</v>
      </c>
      <c r="W214">
        <v>100075</v>
      </c>
      <c r="X214" t="s">
        <v>794</v>
      </c>
      <c r="Y214">
        <v>100076</v>
      </c>
      <c r="Z214" t="s">
        <v>132</v>
      </c>
      <c r="AA214" t="s">
        <v>107</v>
      </c>
      <c r="AB214" t="s">
        <v>494</v>
      </c>
      <c r="BH214">
        <f>IF(ISNUMBER(SEARCH('FORM C-0203'!$K$51,BI214)),MAX(BH$1:$BH213)+1,0)</f>
        <v>0</v>
      </c>
      <c r="BI214" t="s">
        <v>914</v>
      </c>
      <c r="BJ214" t="str">
        <f>IFERROR(VLOOKUP(ROWS($BJ$2:BJ214),$BH$2:$BI$229,2,0),"")</f>
        <v/>
      </c>
      <c r="BL214">
        <f>IF(ISNUMBER(SEARCH('FORM C-0203'!$D$61,BM214)),MAX(BL$1:BL213)+1,0)</f>
        <v>0</v>
      </c>
      <c r="BM214" t="s">
        <v>914</v>
      </c>
      <c r="BN214" t="str">
        <f>IFERROR(VLOOKUP(ROWS($BN$1:BN213),$BL$2:$BM$229,2,0),"")</f>
        <v/>
      </c>
      <c r="BP214">
        <f>IF(ISNUMBER(SEARCH('FORM C-0203'!$K$61,BQ214)),MAX($BP$1:BP213)+1,0)</f>
        <v>0</v>
      </c>
      <c r="BQ214" t="s">
        <v>914</v>
      </c>
      <c r="BR214" t="str">
        <f>IFERROR(VLOOKUP(ROWS($BR$1:BR213),$BP$2:$BQ$229,2,0),"")</f>
        <v/>
      </c>
    </row>
    <row r="215" spans="5:70" x14ac:dyDescent="0.35">
      <c r="E215">
        <f>IF(ISNUMBER(SEARCH('FORM C-0203'!$D$52,F215)),MAX($E$1:E214)+1,0)</f>
        <v>0</v>
      </c>
      <c r="F215" t="s">
        <v>915</v>
      </c>
      <c r="G215" t="str">
        <f>IFERROR(VLOOKUP(ROWS($G$2:G215),$E$2:$F$229,2,0),"")</f>
        <v/>
      </c>
      <c r="R215" s="31">
        <v>218</v>
      </c>
      <c r="S215" t="s">
        <v>296</v>
      </c>
      <c r="T215" t="s">
        <v>297</v>
      </c>
      <c r="U215" t="s">
        <v>298</v>
      </c>
      <c r="V215" t="s">
        <v>794</v>
      </c>
      <c r="W215">
        <v>100075</v>
      </c>
      <c r="X215" t="s">
        <v>794</v>
      </c>
      <c r="Y215">
        <v>100076</v>
      </c>
      <c r="Z215" t="s">
        <v>132</v>
      </c>
      <c r="AA215" t="s">
        <v>107</v>
      </c>
      <c r="AB215" t="s">
        <v>494</v>
      </c>
      <c r="BH215">
        <f>IF(ISNUMBER(SEARCH('FORM C-0203'!$K$51,BI215)),MAX(BH$1:$BH214)+1,0)</f>
        <v>0</v>
      </c>
      <c r="BI215" t="s">
        <v>915</v>
      </c>
      <c r="BJ215" t="str">
        <f>IFERROR(VLOOKUP(ROWS($BJ$2:BJ215),$BH$2:$BI$229,2,0),"")</f>
        <v/>
      </c>
      <c r="BL215">
        <f>IF(ISNUMBER(SEARCH('FORM C-0203'!$D$61,BM215)),MAX(BL$1:BL214)+1,0)</f>
        <v>0</v>
      </c>
      <c r="BM215" t="s">
        <v>915</v>
      </c>
      <c r="BN215" t="str">
        <f>IFERROR(VLOOKUP(ROWS($BN$1:BN214),$BL$2:$BM$229,2,0),"")</f>
        <v/>
      </c>
      <c r="BP215">
        <f>IF(ISNUMBER(SEARCH('FORM C-0203'!$K$61,BQ215)),MAX($BP$1:BP214)+1,0)</f>
        <v>0</v>
      </c>
      <c r="BQ215" t="s">
        <v>915</v>
      </c>
      <c r="BR215" t="str">
        <f>IFERROR(VLOOKUP(ROWS($BR$1:BR214),$BP$2:$BQ$229,2,0),"")</f>
        <v/>
      </c>
    </row>
    <row r="216" spans="5:70" x14ac:dyDescent="0.35">
      <c r="E216">
        <f>IF(ISNUMBER(SEARCH('FORM C-0203'!$D$52,F216)),MAX($E$1:E215)+1,0)</f>
        <v>0</v>
      </c>
      <c r="F216" t="s">
        <v>916</v>
      </c>
      <c r="G216" t="str">
        <f>IFERROR(VLOOKUP(ROWS($G$2:G216),$E$2:$F$229,2,0),"")</f>
        <v/>
      </c>
      <c r="R216" s="31">
        <v>219</v>
      </c>
      <c r="S216" t="s">
        <v>296</v>
      </c>
      <c r="T216" t="s">
        <v>297</v>
      </c>
      <c r="U216" t="s">
        <v>298</v>
      </c>
      <c r="V216" t="s">
        <v>794</v>
      </c>
      <c r="W216">
        <v>100075</v>
      </c>
      <c r="X216" t="s">
        <v>794</v>
      </c>
      <c r="Y216">
        <v>100076</v>
      </c>
      <c r="Z216" t="s">
        <v>132</v>
      </c>
      <c r="AA216" t="s">
        <v>107</v>
      </c>
      <c r="AB216" t="s">
        <v>494</v>
      </c>
      <c r="BH216">
        <f>IF(ISNUMBER(SEARCH('FORM C-0203'!$K$51,BI216)),MAX(BH$1:$BH215)+1,0)</f>
        <v>0</v>
      </c>
      <c r="BI216" t="s">
        <v>916</v>
      </c>
      <c r="BJ216" t="str">
        <f>IFERROR(VLOOKUP(ROWS($BJ$2:BJ216),$BH$2:$BI$229,2,0),"")</f>
        <v/>
      </c>
      <c r="BL216">
        <f>IF(ISNUMBER(SEARCH('FORM C-0203'!$D$61,BM216)),MAX(BL$1:BL215)+1,0)</f>
        <v>0</v>
      </c>
      <c r="BM216" t="s">
        <v>916</v>
      </c>
      <c r="BN216" t="str">
        <f>IFERROR(VLOOKUP(ROWS($BN$1:BN215),$BL$2:$BM$229,2,0),"")</f>
        <v/>
      </c>
      <c r="BP216">
        <f>IF(ISNUMBER(SEARCH('FORM C-0203'!$K$61,BQ216)),MAX($BP$1:BP215)+1,0)</f>
        <v>0</v>
      </c>
      <c r="BQ216" t="s">
        <v>916</v>
      </c>
      <c r="BR216" t="str">
        <f>IFERROR(VLOOKUP(ROWS($BR$1:BR215),$BP$2:$BQ$229,2,0),"")</f>
        <v/>
      </c>
    </row>
    <row r="217" spans="5:70" x14ac:dyDescent="0.35">
      <c r="E217">
        <f>IF(ISNUMBER(SEARCH('FORM C-0203'!$D$52,F217)),MAX($E$1:E216)+1,0)</f>
        <v>0</v>
      </c>
      <c r="F217" t="s">
        <v>917</v>
      </c>
      <c r="G217" t="str">
        <f>IFERROR(VLOOKUP(ROWS($G$2:G217),$E$2:$F$229,2,0),"")</f>
        <v/>
      </c>
      <c r="R217" s="31">
        <v>220</v>
      </c>
      <c r="S217" t="s">
        <v>289</v>
      </c>
      <c r="T217" t="s">
        <v>290</v>
      </c>
      <c r="U217" t="s">
        <v>291</v>
      </c>
      <c r="V217" t="s">
        <v>527</v>
      </c>
      <c r="W217">
        <v>100062</v>
      </c>
      <c r="X217" t="s">
        <v>898</v>
      </c>
      <c r="Y217">
        <v>100063</v>
      </c>
      <c r="Z217" t="s">
        <v>132</v>
      </c>
      <c r="AA217" t="s">
        <v>107</v>
      </c>
      <c r="AB217" t="s">
        <v>494</v>
      </c>
      <c r="BH217">
        <f>IF(ISNUMBER(SEARCH('FORM C-0203'!$K$51,BI217)),MAX(BH$1:$BH216)+1,0)</f>
        <v>0</v>
      </c>
      <c r="BI217" t="s">
        <v>917</v>
      </c>
      <c r="BJ217" t="str">
        <f>IFERROR(VLOOKUP(ROWS($BJ$2:BJ217),$BH$2:$BI$229,2,0),"")</f>
        <v/>
      </c>
      <c r="BL217">
        <f>IF(ISNUMBER(SEARCH('FORM C-0203'!$D$61,BM217)),MAX(BL$1:BL216)+1,0)</f>
        <v>0</v>
      </c>
      <c r="BM217" t="s">
        <v>917</v>
      </c>
      <c r="BN217" t="str">
        <f>IFERROR(VLOOKUP(ROWS($BN$1:BN216),$BL$2:$BM$229,2,0),"")</f>
        <v/>
      </c>
      <c r="BP217">
        <f>IF(ISNUMBER(SEARCH('FORM C-0203'!$K$61,BQ217)),MAX($BP$1:BP216)+1,0)</f>
        <v>0</v>
      </c>
      <c r="BQ217" t="s">
        <v>917</v>
      </c>
      <c r="BR217" t="str">
        <f>IFERROR(VLOOKUP(ROWS($BR$1:BR216),$BP$2:$BQ$229,2,0),"")</f>
        <v/>
      </c>
    </row>
    <row r="218" spans="5:70" x14ac:dyDescent="0.35">
      <c r="E218">
        <f>IF(ISNUMBER(SEARCH('FORM C-0203'!$D$52,F218)),MAX($E$1:E217)+1,0)</f>
        <v>0</v>
      </c>
      <c r="F218" t="s">
        <v>918</v>
      </c>
      <c r="G218" t="str">
        <f>IFERROR(VLOOKUP(ROWS($G$2:G218),$E$2:$F$229,2,0),"")</f>
        <v/>
      </c>
      <c r="R218" s="31">
        <v>221</v>
      </c>
      <c r="S218" t="s">
        <v>289</v>
      </c>
      <c r="T218" t="s">
        <v>290</v>
      </c>
      <c r="U218" t="s">
        <v>291</v>
      </c>
      <c r="V218" t="s">
        <v>527</v>
      </c>
      <c r="W218">
        <v>100062</v>
      </c>
      <c r="X218" t="s">
        <v>898</v>
      </c>
      <c r="Y218">
        <v>100063</v>
      </c>
      <c r="Z218" t="s">
        <v>132</v>
      </c>
      <c r="AA218" t="s">
        <v>107</v>
      </c>
      <c r="AB218" t="s">
        <v>494</v>
      </c>
      <c r="BH218">
        <f>IF(ISNUMBER(SEARCH('FORM C-0203'!$K$51,BI218)),MAX(BH$1:$BH217)+1,0)</f>
        <v>0</v>
      </c>
      <c r="BI218" t="s">
        <v>918</v>
      </c>
      <c r="BJ218" t="str">
        <f>IFERROR(VLOOKUP(ROWS($BJ$2:BJ218),$BH$2:$BI$229,2,0),"")</f>
        <v/>
      </c>
      <c r="BL218">
        <f>IF(ISNUMBER(SEARCH('FORM C-0203'!$D$61,BM218)),MAX(BL$1:BL217)+1,0)</f>
        <v>0</v>
      </c>
      <c r="BM218" t="s">
        <v>918</v>
      </c>
      <c r="BN218" t="str">
        <f>IFERROR(VLOOKUP(ROWS($BN$1:BN217),$BL$2:$BM$229,2,0),"")</f>
        <v/>
      </c>
      <c r="BP218">
        <f>IF(ISNUMBER(SEARCH('FORM C-0203'!$K$61,BQ218)),MAX($BP$1:BP217)+1,0)</f>
        <v>0</v>
      </c>
      <c r="BQ218" t="s">
        <v>918</v>
      </c>
      <c r="BR218" t="str">
        <f>IFERROR(VLOOKUP(ROWS($BR$1:BR217),$BP$2:$BQ$229,2,0),"")</f>
        <v/>
      </c>
    </row>
    <row r="219" spans="5:70" x14ac:dyDescent="0.35">
      <c r="E219">
        <f>IF(ISNUMBER(SEARCH('FORM C-0203'!$D$52,F219)),MAX($E$1:E218)+1,0)</f>
        <v>0</v>
      </c>
      <c r="F219" t="s">
        <v>919</v>
      </c>
      <c r="G219" t="str">
        <f>IFERROR(VLOOKUP(ROWS($G$2:G219),$E$2:$F$229,2,0),"")</f>
        <v/>
      </c>
      <c r="R219" s="31">
        <v>222</v>
      </c>
      <c r="S219" t="s">
        <v>289</v>
      </c>
      <c r="T219" t="s">
        <v>290</v>
      </c>
      <c r="U219" t="s">
        <v>291</v>
      </c>
      <c r="V219" t="s">
        <v>527</v>
      </c>
      <c r="W219">
        <v>100062</v>
      </c>
      <c r="X219" t="s">
        <v>898</v>
      </c>
      <c r="Y219">
        <v>100063</v>
      </c>
      <c r="Z219" t="s">
        <v>132</v>
      </c>
      <c r="AA219" t="s">
        <v>107</v>
      </c>
      <c r="AB219" t="s">
        <v>494</v>
      </c>
      <c r="BH219">
        <f>IF(ISNUMBER(SEARCH('FORM C-0203'!$K$51,BI219)),MAX(BH$1:$BH218)+1,0)</f>
        <v>0</v>
      </c>
      <c r="BI219" t="s">
        <v>919</v>
      </c>
      <c r="BJ219" t="str">
        <f>IFERROR(VLOOKUP(ROWS($BJ$2:BJ219),$BH$2:$BI$229,2,0),"")</f>
        <v/>
      </c>
      <c r="BL219">
        <f>IF(ISNUMBER(SEARCH('FORM C-0203'!$D$61,BM219)),MAX(BL$1:BL218)+1,0)</f>
        <v>0</v>
      </c>
      <c r="BM219" t="s">
        <v>919</v>
      </c>
      <c r="BN219" t="str">
        <f>IFERROR(VLOOKUP(ROWS($BN$1:BN218),$BL$2:$BM$229,2,0),"")</f>
        <v/>
      </c>
      <c r="BP219">
        <f>IF(ISNUMBER(SEARCH('FORM C-0203'!$K$61,BQ219)),MAX($BP$1:BP218)+1,0)</f>
        <v>0</v>
      </c>
      <c r="BQ219" t="s">
        <v>919</v>
      </c>
      <c r="BR219" t="str">
        <f>IFERROR(VLOOKUP(ROWS($BR$1:BR218),$BP$2:$BQ$229,2,0),"")</f>
        <v/>
      </c>
    </row>
    <row r="220" spans="5:70" x14ac:dyDescent="0.35">
      <c r="E220">
        <f>IF(ISNUMBER(SEARCH('FORM C-0203'!$D$52,F220)),MAX($E$1:E219)+1,0)</f>
        <v>0</v>
      </c>
      <c r="F220" t="s">
        <v>920</v>
      </c>
      <c r="G220" t="str">
        <f>IFERROR(VLOOKUP(ROWS($G$2:G220),$E$2:$F$229,2,0),"")</f>
        <v/>
      </c>
      <c r="R220" s="31">
        <v>223</v>
      </c>
      <c r="S220" t="s">
        <v>289</v>
      </c>
      <c r="T220" t="s">
        <v>290</v>
      </c>
      <c r="U220" t="s">
        <v>291</v>
      </c>
      <c r="V220" t="s">
        <v>527</v>
      </c>
      <c r="W220">
        <v>100062</v>
      </c>
      <c r="X220" t="s">
        <v>898</v>
      </c>
      <c r="Y220">
        <v>100063</v>
      </c>
      <c r="Z220" t="s">
        <v>132</v>
      </c>
      <c r="AA220" t="s">
        <v>107</v>
      </c>
      <c r="AB220" t="s">
        <v>494</v>
      </c>
      <c r="BH220">
        <f>IF(ISNUMBER(SEARCH('FORM C-0203'!$K$51,BI220)),MAX(BH$1:$BH219)+1,0)</f>
        <v>0</v>
      </c>
      <c r="BI220" t="s">
        <v>920</v>
      </c>
      <c r="BJ220" t="str">
        <f>IFERROR(VLOOKUP(ROWS($BJ$2:BJ220),$BH$2:$BI$229,2,0),"")</f>
        <v/>
      </c>
      <c r="BL220">
        <f>IF(ISNUMBER(SEARCH('FORM C-0203'!$D$61,BM220)),MAX(BL$1:BL219)+1,0)</f>
        <v>0</v>
      </c>
      <c r="BM220" t="s">
        <v>920</v>
      </c>
      <c r="BN220" t="str">
        <f>IFERROR(VLOOKUP(ROWS($BN$1:BN219),$BL$2:$BM$229,2,0),"")</f>
        <v/>
      </c>
      <c r="BP220">
        <f>IF(ISNUMBER(SEARCH('FORM C-0203'!$K$61,BQ220)),MAX($BP$1:BP219)+1,0)</f>
        <v>0</v>
      </c>
      <c r="BQ220" t="s">
        <v>920</v>
      </c>
      <c r="BR220" t="str">
        <f>IFERROR(VLOOKUP(ROWS($BR$1:BR219),$BP$2:$BQ$229,2,0),"")</f>
        <v/>
      </c>
    </row>
    <row r="221" spans="5:70" x14ac:dyDescent="0.35">
      <c r="E221">
        <f>IF(ISNUMBER(SEARCH('FORM C-0203'!$D$52,F221)),MAX($E$1:E220)+1,0)</f>
        <v>0</v>
      </c>
      <c r="F221" t="s">
        <v>921</v>
      </c>
      <c r="G221" t="str">
        <f>IFERROR(VLOOKUP(ROWS($G$2:G221),$E$2:$F$229,2,0),"")</f>
        <v/>
      </c>
      <c r="R221" s="31">
        <v>224</v>
      </c>
      <c r="S221" t="s">
        <v>289</v>
      </c>
      <c r="T221" t="s">
        <v>290</v>
      </c>
      <c r="U221" t="s">
        <v>291</v>
      </c>
      <c r="V221" t="s">
        <v>527</v>
      </c>
      <c r="W221">
        <v>100062</v>
      </c>
      <c r="X221" t="s">
        <v>898</v>
      </c>
      <c r="Y221">
        <v>100063</v>
      </c>
      <c r="Z221" t="s">
        <v>132</v>
      </c>
      <c r="AA221" t="s">
        <v>107</v>
      </c>
      <c r="AB221" t="s">
        <v>494</v>
      </c>
      <c r="BH221">
        <f>IF(ISNUMBER(SEARCH('FORM C-0203'!$K$51,BI221)),MAX(BH$1:$BH220)+1,0)</f>
        <v>0</v>
      </c>
      <c r="BI221" t="s">
        <v>921</v>
      </c>
      <c r="BJ221" t="str">
        <f>IFERROR(VLOOKUP(ROWS($BJ$2:BJ221),$BH$2:$BI$229,2,0),"")</f>
        <v/>
      </c>
      <c r="BL221">
        <f>IF(ISNUMBER(SEARCH('FORM C-0203'!$D$61,BM221)),MAX(BL$1:BL220)+1,0)</f>
        <v>0</v>
      </c>
      <c r="BM221" t="s">
        <v>921</v>
      </c>
      <c r="BN221" t="str">
        <f>IFERROR(VLOOKUP(ROWS($BN$1:BN220),$BL$2:$BM$229,2,0),"")</f>
        <v/>
      </c>
      <c r="BP221">
        <f>IF(ISNUMBER(SEARCH('FORM C-0203'!$K$61,BQ221)),MAX($BP$1:BP220)+1,0)</f>
        <v>0</v>
      </c>
      <c r="BQ221" t="s">
        <v>921</v>
      </c>
      <c r="BR221" t="str">
        <f>IFERROR(VLOOKUP(ROWS($BR$1:BR220),$BP$2:$BQ$229,2,0),"")</f>
        <v/>
      </c>
    </row>
    <row r="222" spans="5:70" x14ac:dyDescent="0.35">
      <c r="E222">
        <f>IF(ISNUMBER(SEARCH('FORM C-0203'!$D$52,F222)),MAX($E$1:E221)+1,0)</f>
        <v>0</v>
      </c>
      <c r="F222" t="s">
        <v>922</v>
      </c>
      <c r="G222" t="str">
        <f>IFERROR(VLOOKUP(ROWS($G$2:G222),$E$2:$F$229,2,0),"")</f>
        <v/>
      </c>
      <c r="R222" s="31">
        <v>225</v>
      </c>
      <c r="S222" t="s">
        <v>289</v>
      </c>
      <c r="T222" t="s">
        <v>290</v>
      </c>
      <c r="U222" t="s">
        <v>291</v>
      </c>
      <c r="V222" t="s">
        <v>527</v>
      </c>
      <c r="W222">
        <v>100062</v>
      </c>
      <c r="X222" t="s">
        <v>898</v>
      </c>
      <c r="Y222">
        <v>100063</v>
      </c>
      <c r="Z222" t="s">
        <v>132</v>
      </c>
      <c r="AA222" t="s">
        <v>107</v>
      </c>
      <c r="AB222" t="s">
        <v>494</v>
      </c>
      <c r="BH222">
        <f>IF(ISNUMBER(SEARCH('FORM C-0203'!$K$51,BI222)),MAX(BH$1:$BH221)+1,0)</f>
        <v>0</v>
      </c>
      <c r="BI222" t="s">
        <v>922</v>
      </c>
      <c r="BJ222" t="str">
        <f>IFERROR(VLOOKUP(ROWS($BJ$2:BJ222),$BH$2:$BI$229,2,0),"")</f>
        <v/>
      </c>
      <c r="BL222">
        <f>IF(ISNUMBER(SEARCH('FORM C-0203'!$D$61,BM222)),MAX(BL$1:BL221)+1,0)</f>
        <v>0</v>
      </c>
      <c r="BM222" t="s">
        <v>922</v>
      </c>
      <c r="BN222" t="str">
        <f>IFERROR(VLOOKUP(ROWS($BN$1:BN221),$BL$2:$BM$229,2,0),"")</f>
        <v/>
      </c>
      <c r="BP222">
        <f>IF(ISNUMBER(SEARCH('FORM C-0203'!$K$61,BQ222)),MAX($BP$1:BP221)+1,0)</f>
        <v>0</v>
      </c>
      <c r="BQ222" t="s">
        <v>922</v>
      </c>
      <c r="BR222" t="str">
        <f>IFERROR(VLOOKUP(ROWS($BR$1:BR221),$BP$2:$BQ$229,2,0),"")</f>
        <v/>
      </c>
    </row>
    <row r="223" spans="5:70" x14ac:dyDescent="0.35">
      <c r="E223">
        <f>IF(ISNUMBER(SEARCH('FORM C-0203'!$D$52,F223)),MAX($E$1:E222)+1,0)</f>
        <v>0</v>
      </c>
      <c r="F223" t="s">
        <v>923</v>
      </c>
      <c r="G223" t="str">
        <f>IFERROR(VLOOKUP(ROWS($G$2:G223),$E$2:$F$229,2,0),"")</f>
        <v/>
      </c>
      <c r="R223" s="31">
        <v>226</v>
      </c>
      <c r="S223" t="s">
        <v>289</v>
      </c>
      <c r="T223" t="s">
        <v>290</v>
      </c>
      <c r="U223" t="s">
        <v>291</v>
      </c>
      <c r="V223" t="s">
        <v>527</v>
      </c>
      <c r="W223">
        <v>100062</v>
      </c>
      <c r="X223" t="s">
        <v>898</v>
      </c>
      <c r="Y223">
        <v>100063</v>
      </c>
      <c r="Z223" t="s">
        <v>132</v>
      </c>
      <c r="AA223" t="s">
        <v>107</v>
      </c>
      <c r="AB223" t="s">
        <v>494</v>
      </c>
      <c r="BH223">
        <f>IF(ISNUMBER(SEARCH('FORM C-0203'!$K$51,BI223)),MAX(BH$1:$BH222)+1,0)</f>
        <v>0</v>
      </c>
      <c r="BI223" t="s">
        <v>923</v>
      </c>
      <c r="BJ223" t="str">
        <f>IFERROR(VLOOKUP(ROWS($BJ$2:BJ223),$BH$2:$BI$229,2,0),"")</f>
        <v/>
      </c>
      <c r="BL223">
        <f>IF(ISNUMBER(SEARCH('FORM C-0203'!$D$61,BM223)),MAX(BL$1:BL222)+1,0)</f>
        <v>0</v>
      </c>
      <c r="BM223" t="s">
        <v>923</v>
      </c>
      <c r="BN223" t="str">
        <f>IFERROR(VLOOKUP(ROWS($BN$1:BN222),$BL$2:$BM$229,2,0),"")</f>
        <v/>
      </c>
      <c r="BP223">
        <f>IF(ISNUMBER(SEARCH('FORM C-0203'!$K$61,BQ223)),MAX($BP$1:BP222)+1,0)</f>
        <v>0</v>
      </c>
      <c r="BQ223" t="s">
        <v>923</v>
      </c>
      <c r="BR223" t="str">
        <f>IFERROR(VLOOKUP(ROWS($BR$1:BR222),$BP$2:$BQ$229,2,0),"")</f>
        <v/>
      </c>
    </row>
    <row r="224" spans="5:70" x14ac:dyDescent="0.35">
      <c r="E224">
        <f>IF(ISNUMBER(SEARCH('FORM C-0203'!$D$52,F224)),MAX($E$1:E223)+1,0)</f>
        <v>0</v>
      </c>
      <c r="F224" t="s">
        <v>924</v>
      </c>
      <c r="G224" t="str">
        <f>IFERROR(VLOOKUP(ROWS($G$2:G224),$E$2:$F$229,2,0),"")</f>
        <v/>
      </c>
      <c r="R224" s="31">
        <v>227</v>
      </c>
      <c r="S224" t="s">
        <v>289</v>
      </c>
      <c r="T224" t="s">
        <v>290</v>
      </c>
      <c r="U224" t="s">
        <v>291</v>
      </c>
      <c r="V224" t="s">
        <v>527</v>
      </c>
      <c r="W224">
        <v>100062</v>
      </c>
      <c r="X224" t="s">
        <v>898</v>
      </c>
      <c r="Y224">
        <v>100063</v>
      </c>
      <c r="Z224" t="s">
        <v>132</v>
      </c>
      <c r="AA224" t="s">
        <v>107</v>
      </c>
      <c r="AB224" t="s">
        <v>494</v>
      </c>
      <c r="BH224">
        <f>IF(ISNUMBER(SEARCH('FORM C-0203'!$K$51,BI224)),MAX(BH$1:$BH223)+1,0)</f>
        <v>0</v>
      </c>
      <c r="BI224" t="s">
        <v>924</v>
      </c>
      <c r="BJ224" t="str">
        <f>IFERROR(VLOOKUP(ROWS($BJ$2:BJ224),$BH$2:$BI$229,2,0),"")</f>
        <v/>
      </c>
      <c r="BL224">
        <f>IF(ISNUMBER(SEARCH('FORM C-0203'!$D$61,BM224)),MAX(BL$1:BL223)+1,0)</f>
        <v>0</v>
      </c>
      <c r="BM224" t="s">
        <v>924</v>
      </c>
      <c r="BN224" t="str">
        <f>IFERROR(VLOOKUP(ROWS($BN$1:BN223),$BL$2:$BM$229,2,0),"")</f>
        <v/>
      </c>
      <c r="BP224">
        <f>IF(ISNUMBER(SEARCH('FORM C-0203'!$K$61,BQ224)),MAX($BP$1:BP223)+1,0)</f>
        <v>0</v>
      </c>
      <c r="BQ224" t="s">
        <v>924</v>
      </c>
      <c r="BR224" t="str">
        <f>IFERROR(VLOOKUP(ROWS($BR$1:BR223),$BP$2:$BQ$229,2,0),"")</f>
        <v/>
      </c>
    </row>
    <row r="225" spans="5:70" x14ac:dyDescent="0.35">
      <c r="E225">
        <f>IF(ISNUMBER(SEARCH('FORM C-0203'!$D$52,F225)),MAX($E$1:E224)+1,0)</f>
        <v>0</v>
      </c>
      <c r="F225" t="s">
        <v>925</v>
      </c>
      <c r="G225" t="str">
        <f>IFERROR(VLOOKUP(ROWS($G$2:G225),$E$2:$F$229,2,0),"")</f>
        <v/>
      </c>
      <c r="R225" s="31">
        <v>228</v>
      </c>
      <c r="S225" t="s">
        <v>289</v>
      </c>
      <c r="T225" t="s">
        <v>290</v>
      </c>
      <c r="U225" t="s">
        <v>291</v>
      </c>
      <c r="V225" t="s">
        <v>527</v>
      </c>
      <c r="W225">
        <v>100062</v>
      </c>
      <c r="X225" t="s">
        <v>898</v>
      </c>
      <c r="Y225">
        <v>100063</v>
      </c>
      <c r="Z225" t="s">
        <v>132</v>
      </c>
      <c r="AA225" t="s">
        <v>107</v>
      </c>
      <c r="AB225" t="s">
        <v>494</v>
      </c>
      <c r="BH225">
        <f>IF(ISNUMBER(SEARCH('FORM C-0203'!$K$51,BI225)),MAX(BH$1:$BH224)+1,0)</f>
        <v>0</v>
      </c>
      <c r="BI225" t="s">
        <v>925</v>
      </c>
      <c r="BJ225" t="str">
        <f>IFERROR(VLOOKUP(ROWS($BJ$2:BJ225),$BH$2:$BI$229,2,0),"")</f>
        <v/>
      </c>
      <c r="BL225">
        <f>IF(ISNUMBER(SEARCH('FORM C-0203'!$D$61,BM225)),MAX(BL$1:BL224)+1,0)</f>
        <v>0</v>
      </c>
      <c r="BM225" t="s">
        <v>925</v>
      </c>
      <c r="BN225" t="str">
        <f>IFERROR(VLOOKUP(ROWS($BN$1:BN224),$BL$2:$BM$229,2,0),"")</f>
        <v/>
      </c>
      <c r="BP225">
        <f>IF(ISNUMBER(SEARCH('FORM C-0203'!$K$61,BQ225)),MAX($BP$1:BP224)+1,0)</f>
        <v>0</v>
      </c>
      <c r="BQ225" t="s">
        <v>925</v>
      </c>
      <c r="BR225" t="str">
        <f>IFERROR(VLOOKUP(ROWS($BR$1:BR224),$BP$2:$BQ$229,2,0),"")</f>
        <v/>
      </c>
    </row>
    <row r="226" spans="5:70" x14ac:dyDescent="0.35">
      <c r="E226">
        <f>IF(ISNUMBER(SEARCH('FORM C-0203'!$D$52,F226)),MAX($E$1:E225)+1,0)</f>
        <v>0</v>
      </c>
      <c r="F226" t="s">
        <v>926</v>
      </c>
      <c r="G226" t="str">
        <f>IFERROR(VLOOKUP(ROWS($G$2:G226),$E$2:$F$229,2,0),"")</f>
        <v/>
      </c>
      <c r="R226" s="31">
        <v>229</v>
      </c>
      <c r="S226" t="s">
        <v>289</v>
      </c>
      <c r="T226" t="s">
        <v>290</v>
      </c>
      <c r="U226" t="s">
        <v>291</v>
      </c>
      <c r="V226" t="s">
        <v>527</v>
      </c>
      <c r="W226">
        <v>100062</v>
      </c>
      <c r="X226" t="s">
        <v>898</v>
      </c>
      <c r="Y226">
        <v>100063</v>
      </c>
      <c r="Z226" t="s">
        <v>132</v>
      </c>
      <c r="AA226" t="s">
        <v>107</v>
      </c>
      <c r="AB226" t="s">
        <v>494</v>
      </c>
      <c r="BH226">
        <f>IF(ISNUMBER(SEARCH('FORM C-0203'!$K$51,BI226)),MAX(BH$1:$BH225)+1,0)</f>
        <v>0</v>
      </c>
      <c r="BI226" t="s">
        <v>926</v>
      </c>
      <c r="BJ226" t="str">
        <f>IFERROR(VLOOKUP(ROWS($BJ$2:BJ226),$BH$2:$BI$229,2,0),"")</f>
        <v/>
      </c>
      <c r="BL226">
        <f>IF(ISNUMBER(SEARCH('FORM C-0203'!$D$61,BM226)),MAX(BL$1:BL225)+1,0)</f>
        <v>0</v>
      </c>
      <c r="BM226" t="s">
        <v>926</v>
      </c>
      <c r="BN226" t="str">
        <f>IFERROR(VLOOKUP(ROWS($BN$1:BN225),$BL$2:$BM$229,2,0),"")</f>
        <v/>
      </c>
      <c r="BP226">
        <f>IF(ISNUMBER(SEARCH('FORM C-0203'!$K$61,BQ226)),MAX($BP$1:BP225)+1,0)</f>
        <v>0</v>
      </c>
      <c r="BQ226" t="s">
        <v>926</v>
      </c>
      <c r="BR226" t="str">
        <f>IFERROR(VLOOKUP(ROWS($BR$1:BR225),$BP$2:$BQ$229,2,0),"")</f>
        <v/>
      </c>
    </row>
    <row r="227" spans="5:70" x14ac:dyDescent="0.35">
      <c r="E227">
        <f>IF(ISNUMBER(SEARCH('FORM C-0203'!$D$52,F227)),MAX($E$1:E226)+1,0)</f>
        <v>0</v>
      </c>
      <c r="F227" t="s">
        <v>927</v>
      </c>
      <c r="G227" t="str">
        <f>IFERROR(VLOOKUP(ROWS($G$2:G227),$E$2:$F$229,2,0),"")</f>
        <v/>
      </c>
      <c r="R227" s="31">
        <v>230</v>
      </c>
      <c r="S227" t="s">
        <v>289</v>
      </c>
      <c r="T227" t="s">
        <v>290</v>
      </c>
      <c r="U227" t="s">
        <v>291</v>
      </c>
      <c r="V227" t="s">
        <v>527</v>
      </c>
      <c r="W227">
        <v>100062</v>
      </c>
      <c r="X227" t="s">
        <v>898</v>
      </c>
      <c r="Y227">
        <v>100063</v>
      </c>
      <c r="Z227" t="s">
        <v>132</v>
      </c>
      <c r="AA227" t="s">
        <v>107</v>
      </c>
      <c r="AB227" t="s">
        <v>494</v>
      </c>
      <c r="BH227">
        <f>IF(ISNUMBER(SEARCH('FORM C-0203'!$K$51,BI227)),MAX(BH$1:$BH226)+1,0)</f>
        <v>0</v>
      </c>
      <c r="BI227" t="s">
        <v>927</v>
      </c>
      <c r="BJ227" t="str">
        <f>IFERROR(VLOOKUP(ROWS($BJ$2:BJ227),$BH$2:$BI$229,2,0),"")</f>
        <v/>
      </c>
      <c r="BL227">
        <f>IF(ISNUMBER(SEARCH('FORM C-0203'!$D$61,BM227)),MAX(BL$1:BL226)+1,0)</f>
        <v>0</v>
      </c>
      <c r="BM227" t="s">
        <v>927</v>
      </c>
      <c r="BN227" t="str">
        <f>IFERROR(VLOOKUP(ROWS($BN$1:BN226),$BL$2:$BM$229,2,0),"")</f>
        <v/>
      </c>
      <c r="BP227">
        <f>IF(ISNUMBER(SEARCH('FORM C-0203'!$K$61,BQ227)),MAX($BP$1:BP226)+1,0)</f>
        <v>0</v>
      </c>
      <c r="BQ227" t="s">
        <v>927</v>
      </c>
      <c r="BR227" t="str">
        <f>IFERROR(VLOOKUP(ROWS($BR$1:BR226),$BP$2:$BQ$229,2,0),"")</f>
        <v/>
      </c>
    </row>
    <row r="228" spans="5:70" x14ac:dyDescent="0.35">
      <c r="E228">
        <f>IF(ISNUMBER(SEARCH('FORM C-0203'!$D$52,F228)),MAX($E$1:E227)+1,0)</f>
        <v>0</v>
      </c>
      <c r="F228" t="s">
        <v>928</v>
      </c>
      <c r="G228" t="str">
        <f>IFERROR(VLOOKUP(ROWS($G$2:G228),$E$2:$F$229,2,0),"")</f>
        <v/>
      </c>
      <c r="R228" s="31">
        <v>231</v>
      </c>
      <c r="S228" t="s">
        <v>289</v>
      </c>
      <c r="T228" t="s">
        <v>290</v>
      </c>
      <c r="U228" t="s">
        <v>291</v>
      </c>
      <c r="V228" t="s">
        <v>527</v>
      </c>
      <c r="W228">
        <v>100062</v>
      </c>
      <c r="X228" t="s">
        <v>898</v>
      </c>
      <c r="Y228">
        <v>100063</v>
      </c>
      <c r="Z228" t="s">
        <v>132</v>
      </c>
      <c r="AA228" t="s">
        <v>107</v>
      </c>
      <c r="AB228" t="s">
        <v>494</v>
      </c>
      <c r="BH228">
        <f>IF(ISNUMBER(SEARCH('FORM C-0203'!$K$51,BI228)),MAX(BH$1:$BH227)+1,0)</f>
        <v>0</v>
      </c>
      <c r="BI228" t="s">
        <v>928</v>
      </c>
      <c r="BJ228" t="str">
        <f>IFERROR(VLOOKUP(ROWS($BJ$2:BJ228),$BH$2:$BI$229,2,0),"")</f>
        <v/>
      </c>
      <c r="BL228">
        <f>IF(ISNUMBER(SEARCH('FORM C-0203'!$D$61,BM228)),MAX(BL$1:BL227)+1,0)</f>
        <v>0</v>
      </c>
      <c r="BM228" t="s">
        <v>928</v>
      </c>
      <c r="BN228" t="str">
        <f>IFERROR(VLOOKUP(ROWS($BN$1:BN227),$BL$2:$BM$229,2,0),"")</f>
        <v/>
      </c>
      <c r="BP228">
        <f>IF(ISNUMBER(SEARCH('FORM C-0203'!$K$61,BQ228)),MAX($BP$1:BP227)+1,0)</f>
        <v>0</v>
      </c>
      <c r="BQ228" t="s">
        <v>928</v>
      </c>
      <c r="BR228" t="str">
        <f>IFERROR(VLOOKUP(ROWS($BR$1:BR227),$BP$2:$BQ$229,2,0),"")</f>
        <v/>
      </c>
    </row>
    <row r="229" spans="5:70" x14ac:dyDescent="0.35">
      <c r="E229">
        <f>IF(ISNUMBER(SEARCH('FORM C-0203'!$D$52,F229)),MAX($E$1:E228)+1,0)</f>
        <v>1</v>
      </c>
      <c r="F229" t="s">
        <v>13</v>
      </c>
      <c r="G229" t="str">
        <f>IFERROR(VLOOKUP(ROWS($G$2:G229),$E$2:$F$229,2,0),"")</f>
        <v/>
      </c>
      <c r="R229" s="31">
        <v>232</v>
      </c>
      <c r="S229" t="s">
        <v>289</v>
      </c>
      <c r="T229" t="s">
        <v>290</v>
      </c>
      <c r="U229" t="s">
        <v>291</v>
      </c>
      <c r="V229" t="s">
        <v>527</v>
      </c>
      <c r="W229">
        <v>100062</v>
      </c>
      <c r="X229" t="s">
        <v>898</v>
      </c>
      <c r="Y229">
        <v>100063</v>
      </c>
      <c r="Z229" t="s">
        <v>132</v>
      </c>
      <c r="AA229" t="s">
        <v>107</v>
      </c>
      <c r="AB229" t="s">
        <v>494</v>
      </c>
      <c r="BH229">
        <f>IF(ISNUMBER(SEARCH('FORM C-0203'!$K$51,BI229)),MAX(BH$1:$BH228)+1,0)</f>
        <v>1</v>
      </c>
      <c r="BI229" t="s">
        <v>13</v>
      </c>
      <c r="BJ229" t="str">
        <f>IFERROR(VLOOKUP(ROWS($BJ$2:BJ229),$BH$2:$BI$229,2,0),"")</f>
        <v/>
      </c>
      <c r="BL229">
        <f>IF(ISNUMBER(SEARCH('FORM C-0203'!$D$61,BM229)),MAX(BL$1:BL228)+1,0)</f>
        <v>1</v>
      </c>
      <c r="BM229" t="s">
        <v>13</v>
      </c>
      <c r="BN229" t="str">
        <f>IFERROR(VLOOKUP(ROWS($BN$1:BN228),$BL$2:$BM$229,2,0),"")</f>
        <v/>
      </c>
      <c r="BP229">
        <f>IF(ISNUMBER(SEARCH('FORM C-0203'!$K$61,BQ229)),MAX($BP$1:BP228)+1,0)</f>
        <v>1</v>
      </c>
      <c r="BQ229" t="s">
        <v>13</v>
      </c>
      <c r="BR229" t="str">
        <f>IFERROR(VLOOKUP(ROWS($BR$1:BR228),$BP$2:$BQ$229,2,0),"")</f>
        <v/>
      </c>
    </row>
    <row r="230" spans="5:70" x14ac:dyDescent="0.35">
      <c r="R230" s="31">
        <v>233</v>
      </c>
      <c r="S230" t="s">
        <v>289</v>
      </c>
      <c r="T230" t="s">
        <v>290</v>
      </c>
      <c r="U230" t="s">
        <v>291</v>
      </c>
      <c r="V230" t="s">
        <v>527</v>
      </c>
      <c r="W230">
        <v>100062</v>
      </c>
      <c r="X230" t="s">
        <v>898</v>
      </c>
      <c r="Y230">
        <v>100063</v>
      </c>
      <c r="Z230" t="s">
        <v>132</v>
      </c>
      <c r="AA230" t="s">
        <v>107</v>
      </c>
      <c r="AB230" t="s">
        <v>494</v>
      </c>
    </row>
    <row r="231" spans="5:70" x14ac:dyDescent="0.35">
      <c r="R231" s="31">
        <v>234</v>
      </c>
      <c r="S231" t="s">
        <v>289</v>
      </c>
      <c r="T231" t="s">
        <v>290</v>
      </c>
      <c r="U231" t="s">
        <v>291</v>
      </c>
      <c r="V231" t="s">
        <v>527</v>
      </c>
      <c r="W231">
        <v>100062</v>
      </c>
      <c r="X231" t="s">
        <v>898</v>
      </c>
      <c r="Y231">
        <v>100063</v>
      </c>
      <c r="Z231" t="s">
        <v>132</v>
      </c>
      <c r="AA231" t="s">
        <v>107</v>
      </c>
      <c r="AB231" t="s">
        <v>494</v>
      </c>
    </row>
    <row r="232" spans="5:70" x14ac:dyDescent="0.35">
      <c r="R232" s="31">
        <v>235</v>
      </c>
      <c r="S232" t="s">
        <v>289</v>
      </c>
      <c r="T232" t="s">
        <v>290</v>
      </c>
      <c r="U232" t="s">
        <v>291</v>
      </c>
      <c r="V232" t="s">
        <v>527</v>
      </c>
      <c r="W232">
        <v>100062</v>
      </c>
      <c r="X232" t="s">
        <v>898</v>
      </c>
      <c r="Y232">
        <v>100063</v>
      </c>
      <c r="Z232" t="s">
        <v>132</v>
      </c>
      <c r="AA232" t="s">
        <v>107</v>
      </c>
      <c r="AB232" t="s">
        <v>494</v>
      </c>
    </row>
    <row r="233" spans="5:70" x14ac:dyDescent="0.35">
      <c r="R233" s="31">
        <v>236</v>
      </c>
      <c r="S233" t="s">
        <v>289</v>
      </c>
      <c r="T233" t="s">
        <v>290</v>
      </c>
      <c r="U233" t="s">
        <v>291</v>
      </c>
      <c r="V233" t="s">
        <v>527</v>
      </c>
      <c r="W233">
        <v>100062</v>
      </c>
      <c r="X233" t="s">
        <v>898</v>
      </c>
      <c r="Y233">
        <v>100063</v>
      </c>
      <c r="Z233" t="s">
        <v>132</v>
      </c>
      <c r="AA233" t="s">
        <v>107</v>
      </c>
      <c r="AB233" t="s">
        <v>494</v>
      </c>
    </row>
    <row r="234" spans="5:70" x14ac:dyDescent="0.35">
      <c r="R234" s="31">
        <v>237</v>
      </c>
      <c r="S234" t="s">
        <v>289</v>
      </c>
      <c r="T234" t="s">
        <v>290</v>
      </c>
      <c r="U234" t="s">
        <v>291</v>
      </c>
      <c r="V234" t="s">
        <v>527</v>
      </c>
      <c r="W234">
        <v>100062</v>
      </c>
      <c r="X234" t="s">
        <v>898</v>
      </c>
      <c r="Y234">
        <v>100063</v>
      </c>
      <c r="Z234" t="s">
        <v>132</v>
      </c>
      <c r="AA234" t="s">
        <v>107</v>
      </c>
      <c r="AB234" t="s">
        <v>494</v>
      </c>
    </row>
    <row r="235" spans="5:70" x14ac:dyDescent="0.35">
      <c r="R235" s="31">
        <v>238</v>
      </c>
      <c r="S235" t="s">
        <v>289</v>
      </c>
      <c r="T235" t="s">
        <v>290</v>
      </c>
      <c r="U235" t="s">
        <v>291</v>
      </c>
      <c r="V235" t="s">
        <v>527</v>
      </c>
      <c r="W235">
        <v>100062</v>
      </c>
      <c r="X235" t="s">
        <v>898</v>
      </c>
      <c r="Y235">
        <v>100063</v>
      </c>
      <c r="Z235" t="s">
        <v>132</v>
      </c>
      <c r="AA235" t="s">
        <v>107</v>
      </c>
      <c r="AB235" t="s">
        <v>494</v>
      </c>
    </row>
    <row r="236" spans="5:70" x14ac:dyDescent="0.35">
      <c r="R236" s="31">
        <v>239</v>
      </c>
      <c r="S236" t="s">
        <v>289</v>
      </c>
      <c r="T236" t="s">
        <v>290</v>
      </c>
      <c r="U236" t="s">
        <v>291</v>
      </c>
      <c r="V236" t="s">
        <v>527</v>
      </c>
      <c r="W236">
        <v>100062</v>
      </c>
      <c r="X236" t="s">
        <v>898</v>
      </c>
      <c r="Y236">
        <v>100063</v>
      </c>
      <c r="Z236" t="s">
        <v>132</v>
      </c>
      <c r="AA236" t="s">
        <v>107</v>
      </c>
      <c r="AB236" t="s">
        <v>494</v>
      </c>
    </row>
    <row r="237" spans="5:70" x14ac:dyDescent="0.35">
      <c r="R237" s="31">
        <v>240</v>
      </c>
      <c r="S237" t="s">
        <v>289</v>
      </c>
      <c r="T237" t="s">
        <v>290</v>
      </c>
      <c r="U237" t="s">
        <v>291</v>
      </c>
      <c r="V237" t="s">
        <v>527</v>
      </c>
      <c r="W237">
        <v>100062</v>
      </c>
      <c r="X237" t="s">
        <v>898</v>
      </c>
      <c r="Y237">
        <v>100063</v>
      </c>
      <c r="Z237" t="s">
        <v>132</v>
      </c>
      <c r="AA237" t="s">
        <v>107</v>
      </c>
      <c r="AB237" t="s">
        <v>494</v>
      </c>
    </row>
    <row r="238" spans="5:70" x14ac:dyDescent="0.35">
      <c r="R238" s="31">
        <v>241</v>
      </c>
      <c r="S238" t="s">
        <v>289</v>
      </c>
      <c r="T238" t="s">
        <v>290</v>
      </c>
      <c r="U238" t="s">
        <v>291</v>
      </c>
      <c r="V238" t="s">
        <v>527</v>
      </c>
      <c r="W238">
        <v>100062</v>
      </c>
      <c r="X238" t="s">
        <v>898</v>
      </c>
      <c r="Y238">
        <v>100063</v>
      </c>
      <c r="Z238" t="s">
        <v>132</v>
      </c>
      <c r="AA238" t="s">
        <v>107</v>
      </c>
      <c r="AB238" t="s">
        <v>494</v>
      </c>
    </row>
    <row r="239" spans="5:70" x14ac:dyDescent="0.35">
      <c r="R239" s="31">
        <v>242</v>
      </c>
      <c r="S239" t="s">
        <v>289</v>
      </c>
      <c r="T239" t="s">
        <v>290</v>
      </c>
      <c r="U239" t="s">
        <v>291</v>
      </c>
      <c r="V239" t="s">
        <v>527</v>
      </c>
      <c r="W239">
        <v>100062</v>
      </c>
      <c r="X239" t="s">
        <v>898</v>
      </c>
      <c r="Y239">
        <v>100063</v>
      </c>
      <c r="Z239" t="s">
        <v>132</v>
      </c>
      <c r="AA239" t="s">
        <v>107</v>
      </c>
      <c r="AB239" t="s">
        <v>494</v>
      </c>
    </row>
    <row r="240" spans="5:70" x14ac:dyDescent="0.35">
      <c r="R240" s="31">
        <v>243</v>
      </c>
      <c r="S240" t="s">
        <v>289</v>
      </c>
      <c r="T240" t="s">
        <v>290</v>
      </c>
      <c r="U240" t="s">
        <v>291</v>
      </c>
      <c r="V240" t="s">
        <v>527</v>
      </c>
      <c r="W240">
        <v>100062</v>
      </c>
      <c r="X240" t="s">
        <v>898</v>
      </c>
      <c r="Y240">
        <v>100063</v>
      </c>
      <c r="Z240" t="s">
        <v>132</v>
      </c>
      <c r="AA240" t="s">
        <v>107</v>
      </c>
      <c r="AB240" t="s">
        <v>494</v>
      </c>
    </row>
    <row r="241" spans="18:28" x14ac:dyDescent="0.35">
      <c r="R241" s="31">
        <v>244</v>
      </c>
      <c r="S241" t="s">
        <v>289</v>
      </c>
      <c r="T241" t="s">
        <v>290</v>
      </c>
      <c r="U241" t="s">
        <v>291</v>
      </c>
      <c r="V241" t="s">
        <v>527</v>
      </c>
      <c r="W241">
        <v>100062</v>
      </c>
      <c r="X241" t="s">
        <v>898</v>
      </c>
      <c r="Y241">
        <v>100063</v>
      </c>
      <c r="Z241" t="s">
        <v>132</v>
      </c>
      <c r="AA241" t="s">
        <v>107</v>
      </c>
      <c r="AB241" t="s">
        <v>494</v>
      </c>
    </row>
    <row r="242" spans="18:28" x14ac:dyDescent="0.35">
      <c r="R242" s="31">
        <v>245</v>
      </c>
      <c r="S242" t="s">
        <v>289</v>
      </c>
      <c r="T242" t="s">
        <v>290</v>
      </c>
      <c r="U242" t="s">
        <v>291</v>
      </c>
      <c r="V242" t="s">
        <v>527</v>
      </c>
      <c r="W242">
        <v>100062</v>
      </c>
      <c r="X242" t="s">
        <v>898</v>
      </c>
      <c r="Y242">
        <v>100063</v>
      </c>
      <c r="Z242" t="s">
        <v>132</v>
      </c>
      <c r="AA242" t="s">
        <v>107</v>
      </c>
      <c r="AB242" t="s">
        <v>494</v>
      </c>
    </row>
    <row r="243" spans="18:28" x14ac:dyDescent="0.35">
      <c r="R243" s="31">
        <v>246</v>
      </c>
      <c r="S243" t="s">
        <v>289</v>
      </c>
      <c r="T243" t="s">
        <v>290</v>
      </c>
      <c r="U243" t="s">
        <v>291</v>
      </c>
      <c r="V243" t="s">
        <v>527</v>
      </c>
      <c r="W243">
        <v>100062</v>
      </c>
      <c r="X243" t="s">
        <v>898</v>
      </c>
      <c r="Y243">
        <v>100063</v>
      </c>
      <c r="Z243" t="s">
        <v>132</v>
      </c>
      <c r="AA243" t="s">
        <v>107</v>
      </c>
      <c r="AB243" t="s">
        <v>494</v>
      </c>
    </row>
    <row r="244" spans="18:28" x14ac:dyDescent="0.35">
      <c r="R244" s="31">
        <v>247</v>
      </c>
      <c r="S244" t="s">
        <v>304</v>
      </c>
      <c r="T244" t="s">
        <v>305</v>
      </c>
      <c r="U244" t="s">
        <v>306</v>
      </c>
      <c r="V244" t="s">
        <v>794</v>
      </c>
      <c r="W244">
        <v>100075</v>
      </c>
      <c r="X244" t="s">
        <v>794</v>
      </c>
      <c r="Y244">
        <v>100076</v>
      </c>
      <c r="Z244" t="s">
        <v>132</v>
      </c>
      <c r="AA244" t="s">
        <v>107</v>
      </c>
      <c r="AB244" t="s">
        <v>494</v>
      </c>
    </row>
    <row r="245" spans="18:28" x14ac:dyDescent="0.35">
      <c r="R245" s="31">
        <v>248</v>
      </c>
      <c r="S245" t="s">
        <v>304</v>
      </c>
      <c r="T245" t="s">
        <v>305</v>
      </c>
      <c r="U245" t="s">
        <v>306</v>
      </c>
      <c r="V245" t="s">
        <v>794</v>
      </c>
      <c r="W245">
        <v>100075</v>
      </c>
      <c r="X245" t="s">
        <v>794</v>
      </c>
      <c r="Y245">
        <v>100076</v>
      </c>
      <c r="Z245" t="s">
        <v>132</v>
      </c>
      <c r="AA245" t="s">
        <v>107</v>
      </c>
      <c r="AB245" t="s">
        <v>494</v>
      </c>
    </row>
    <row r="246" spans="18:28" x14ac:dyDescent="0.35">
      <c r="R246" s="31">
        <v>249</v>
      </c>
      <c r="S246" t="s">
        <v>304</v>
      </c>
      <c r="T246" t="s">
        <v>305</v>
      </c>
      <c r="U246" t="s">
        <v>306</v>
      </c>
      <c r="V246" t="s">
        <v>794</v>
      </c>
      <c r="W246">
        <v>100075</v>
      </c>
      <c r="X246" t="s">
        <v>794</v>
      </c>
      <c r="Y246">
        <v>100076</v>
      </c>
      <c r="Z246" t="s">
        <v>132</v>
      </c>
      <c r="AA246" t="s">
        <v>107</v>
      </c>
      <c r="AB246" t="s">
        <v>494</v>
      </c>
    </row>
    <row r="247" spans="18:28" x14ac:dyDescent="0.35">
      <c r="R247" s="31">
        <v>250</v>
      </c>
      <c r="S247" t="s">
        <v>304</v>
      </c>
      <c r="T247" t="s">
        <v>305</v>
      </c>
      <c r="U247" t="s">
        <v>306</v>
      </c>
      <c r="V247" t="s">
        <v>794</v>
      </c>
      <c r="W247">
        <v>100075</v>
      </c>
      <c r="X247" t="s">
        <v>794</v>
      </c>
      <c r="Y247">
        <v>100076</v>
      </c>
      <c r="Z247" t="s">
        <v>132</v>
      </c>
      <c r="AA247" t="s">
        <v>107</v>
      </c>
      <c r="AB247" t="s">
        <v>494</v>
      </c>
    </row>
    <row r="248" spans="18:28" x14ac:dyDescent="0.35">
      <c r="R248" s="31">
        <v>251</v>
      </c>
      <c r="S248" t="s">
        <v>304</v>
      </c>
      <c r="T248" t="s">
        <v>305</v>
      </c>
      <c r="U248" t="s">
        <v>306</v>
      </c>
      <c r="V248" t="s">
        <v>794</v>
      </c>
      <c r="W248">
        <v>100075</v>
      </c>
      <c r="X248" t="s">
        <v>794</v>
      </c>
      <c r="Y248">
        <v>100076</v>
      </c>
      <c r="Z248" t="s">
        <v>132</v>
      </c>
      <c r="AA248" t="s">
        <v>107</v>
      </c>
      <c r="AB248" t="s">
        <v>494</v>
      </c>
    </row>
    <row r="249" spans="18:28" x14ac:dyDescent="0.35">
      <c r="R249" s="31">
        <v>252</v>
      </c>
      <c r="S249" t="s">
        <v>304</v>
      </c>
      <c r="T249" t="s">
        <v>305</v>
      </c>
      <c r="U249" t="s">
        <v>306</v>
      </c>
      <c r="V249" t="s">
        <v>794</v>
      </c>
      <c r="W249">
        <v>100075</v>
      </c>
      <c r="X249" t="s">
        <v>794</v>
      </c>
      <c r="Y249">
        <v>100076</v>
      </c>
      <c r="Z249" t="s">
        <v>132</v>
      </c>
      <c r="AA249" t="s">
        <v>107</v>
      </c>
      <c r="AB249" t="s">
        <v>494</v>
      </c>
    </row>
    <row r="250" spans="18:28" x14ac:dyDescent="0.35">
      <c r="R250" s="31">
        <v>253</v>
      </c>
      <c r="S250" t="s">
        <v>304</v>
      </c>
      <c r="T250" t="s">
        <v>305</v>
      </c>
      <c r="U250" t="s">
        <v>306</v>
      </c>
      <c r="V250" t="s">
        <v>794</v>
      </c>
      <c r="W250">
        <v>100075</v>
      </c>
      <c r="X250" t="s">
        <v>794</v>
      </c>
      <c r="Y250">
        <v>100076</v>
      </c>
      <c r="Z250" t="s">
        <v>132</v>
      </c>
      <c r="AA250" t="s">
        <v>107</v>
      </c>
      <c r="AB250" t="s">
        <v>494</v>
      </c>
    </row>
    <row r="251" spans="18:28" x14ac:dyDescent="0.35">
      <c r="R251" s="31">
        <v>254</v>
      </c>
      <c r="S251" t="s">
        <v>304</v>
      </c>
      <c r="T251" t="s">
        <v>305</v>
      </c>
      <c r="U251" t="s">
        <v>306</v>
      </c>
      <c r="V251" t="s">
        <v>794</v>
      </c>
      <c r="W251">
        <v>100075</v>
      </c>
      <c r="X251" t="s">
        <v>794</v>
      </c>
      <c r="Y251">
        <v>100076</v>
      </c>
      <c r="Z251" t="s">
        <v>132</v>
      </c>
      <c r="AA251" t="s">
        <v>107</v>
      </c>
      <c r="AB251" t="s">
        <v>494</v>
      </c>
    </row>
    <row r="252" spans="18:28" x14ac:dyDescent="0.35">
      <c r="R252" s="31">
        <v>255</v>
      </c>
      <c r="S252" t="s">
        <v>304</v>
      </c>
      <c r="T252" t="s">
        <v>305</v>
      </c>
      <c r="U252" t="s">
        <v>306</v>
      </c>
      <c r="V252" t="s">
        <v>794</v>
      </c>
      <c r="W252">
        <v>100075</v>
      </c>
      <c r="X252" t="s">
        <v>794</v>
      </c>
      <c r="Y252">
        <v>100076</v>
      </c>
      <c r="Z252" t="s">
        <v>132</v>
      </c>
      <c r="AA252" t="s">
        <v>107</v>
      </c>
      <c r="AB252" t="s">
        <v>494</v>
      </c>
    </row>
    <row r="253" spans="18:28" x14ac:dyDescent="0.35">
      <c r="R253" s="31">
        <v>256</v>
      </c>
      <c r="S253" t="s">
        <v>304</v>
      </c>
      <c r="T253" t="s">
        <v>305</v>
      </c>
      <c r="U253" t="s">
        <v>306</v>
      </c>
      <c r="V253" t="s">
        <v>794</v>
      </c>
      <c r="W253">
        <v>100075</v>
      </c>
      <c r="X253" t="s">
        <v>794</v>
      </c>
      <c r="Y253">
        <v>100076</v>
      </c>
      <c r="Z253" t="s">
        <v>132</v>
      </c>
      <c r="AA253" t="s">
        <v>107</v>
      </c>
      <c r="AB253" t="s">
        <v>494</v>
      </c>
    </row>
    <row r="254" spans="18:28" x14ac:dyDescent="0.35">
      <c r="R254" s="31">
        <v>257</v>
      </c>
      <c r="S254" t="s">
        <v>304</v>
      </c>
      <c r="T254" t="s">
        <v>305</v>
      </c>
      <c r="U254" t="s">
        <v>306</v>
      </c>
      <c r="V254" t="s">
        <v>794</v>
      </c>
      <c r="W254">
        <v>100075</v>
      </c>
      <c r="X254" t="s">
        <v>794</v>
      </c>
      <c r="Y254">
        <v>100076</v>
      </c>
      <c r="Z254" t="s">
        <v>132</v>
      </c>
      <c r="AA254" t="s">
        <v>107</v>
      </c>
      <c r="AB254" t="s">
        <v>494</v>
      </c>
    </row>
    <row r="255" spans="18:28" x14ac:dyDescent="0.35">
      <c r="R255" s="31">
        <v>258</v>
      </c>
      <c r="S255" t="s">
        <v>304</v>
      </c>
      <c r="T255" t="s">
        <v>305</v>
      </c>
      <c r="U255" t="s">
        <v>306</v>
      </c>
      <c r="V255" t="s">
        <v>794</v>
      </c>
      <c r="W255">
        <v>100075</v>
      </c>
      <c r="X255" t="s">
        <v>794</v>
      </c>
      <c r="Y255">
        <v>100076</v>
      </c>
      <c r="Z255" t="s">
        <v>132</v>
      </c>
      <c r="AA255" t="s">
        <v>107</v>
      </c>
      <c r="AB255" t="s">
        <v>494</v>
      </c>
    </row>
    <row r="256" spans="18:28" x14ac:dyDescent="0.35">
      <c r="R256" s="31">
        <v>259</v>
      </c>
      <c r="S256" t="s">
        <v>304</v>
      </c>
      <c r="T256" t="s">
        <v>305</v>
      </c>
      <c r="U256" t="s">
        <v>306</v>
      </c>
      <c r="V256" t="s">
        <v>794</v>
      </c>
      <c r="W256">
        <v>100075</v>
      </c>
      <c r="X256" t="s">
        <v>794</v>
      </c>
      <c r="Y256">
        <v>100076</v>
      </c>
      <c r="Z256" t="s">
        <v>132</v>
      </c>
      <c r="AA256" t="s">
        <v>107</v>
      </c>
      <c r="AB256" t="s">
        <v>494</v>
      </c>
    </row>
    <row r="257" spans="18:28" x14ac:dyDescent="0.35">
      <c r="R257" s="31">
        <v>260</v>
      </c>
      <c r="S257" t="s">
        <v>304</v>
      </c>
      <c r="T257" t="s">
        <v>305</v>
      </c>
      <c r="U257" t="s">
        <v>306</v>
      </c>
      <c r="V257" t="s">
        <v>794</v>
      </c>
      <c r="W257">
        <v>100075</v>
      </c>
      <c r="X257" t="s">
        <v>794</v>
      </c>
      <c r="Y257">
        <v>100076</v>
      </c>
      <c r="Z257" t="s">
        <v>132</v>
      </c>
      <c r="AA257" t="s">
        <v>107</v>
      </c>
      <c r="AB257" t="s">
        <v>494</v>
      </c>
    </row>
    <row r="258" spans="18:28" x14ac:dyDescent="0.35">
      <c r="R258" s="31">
        <v>261</v>
      </c>
      <c r="S258" t="s">
        <v>304</v>
      </c>
      <c r="T258" t="s">
        <v>305</v>
      </c>
      <c r="U258" t="s">
        <v>306</v>
      </c>
      <c r="V258" t="s">
        <v>794</v>
      </c>
      <c r="W258">
        <v>100075</v>
      </c>
      <c r="X258" t="s">
        <v>794</v>
      </c>
      <c r="Y258">
        <v>100076</v>
      </c>
      <c r="Z258" t="s">
        <v>132</v>
      </c>
      <c r="AA258" t="s">
        <v>107</v>
      </c>
      <c r="AB258" t="s">
        <v>494</v>
      </c>
    </row>
    <row r="259" spans="18:28" x14ac:dyDescent="0.35">
      <c r="R259" s="31">
        <v>262</v>
      </c>
      <c r="S259" t="s">
        <v>304</v>
      </c>
      <c r="T259" t="s">
        <v>305</v>
      </c>
      <c r="U259" t="s">
        <v>306</v>
      </c>
      <c r="V259" t="s">
        <v>794</v>
      </c>
      <c r="W259">
        <v>100075</v>
      </c>
      <c r="X259" t="s">
        <v>794</v>
      </c>
      <c r="Y259">
        <v>100076</v>
      </c>
      <c r="Z259" t="s">
        <v>132</v>
      </c>
      <c r="AA259" t="s">
        <v>107</v>
      </c>
      <c r="AB259" t="s">
        <v>494</v>
      </c>
    </row>
    <row r="260" spans="18:28" x14ac:dyDescent="0.35">
      <c r="R260" s="31">
        <v>263</v>
      </c>
      <c r="S260" t="s">
        <v>304</v>
      </c>
      <c r="T260" t="s">
        <v>305</v>
      </c>
      <c r="U260" t="s">
        <v>306</v>
      </c>
      <c r="V260" t="s">
        <v>794</v>
      </c>
      <c r="W260">
        <v>100075</v>
      </c>
      <c r="X260" t="s">
        <v>794</v>
      </c>
      <c r="Y260">
        <v>100076</v>
      </c>
      <c r="Z260" t="s">
        <v>132</v>
      </c>
      <c r="AA260" t="s">
        <v>107</v>
      </c>
      <c r="AB260" t="s">
        <v>494</v>
      </c>
    </row>
    <row r="261" spans="18:28" x14ac:dyDescent="0.35">
      <c r="R261" s="31">
        <v>264</v>
      </c>
      <c r="S261" t="s">
        <v>304</v>
      </c>
      <c r="T261" t="s">
        <v>305</v>
      </c>
      <c r="U261" t="s">
        <v>306</v>
      </c>
      <c r="V261" t="s">
        <v>794</v>
      </c>
      <c r="W261">
        <v>100075</v>
      </c>
      <c r="X261" t="s">
        <v>794</v>
      </c>
      <c r="Y261">
        <v>100076</v>
      </c>
      <c r="Z261" t="s">
        <v>132</v>
      </c>
      <c r="AA261" t="s">
        <v>107</v>
      </c>
      <c r="AB261" t="s">
        <v>494</v>
      </c>
    </row>
    <row r="262" spans="18:28" x14ac:dyDescent="0.35">
      <c r="R262" s="31">
        <v>265</v>
      </c>
      <c r="S262" t="s">
        <v>304</v>
      </c>
      <c r="T262" t="s">
        <v>305</v>
      </c>
      <c r="U262" t="s">
        <v>306</v>
      </c>
      <c r="V262" t="s">
        <v>794</v>
      </c>
      <c r="W262">
        <v>100075</v>
      </c>
      <c r="X262" t="s">
        <v>794</v>
      </c>
      <c r="Y262">
        <v>100076</v>
      </c>
      <c r="Z262" t="s">
        <v>132</v>
      </c>
      <c r="AA262" t="s">
        <v>107</v>
      </c>
      <c r="AB262" t="s">
        <v>494</v>
      </c>
    </row>
    <row r="263" spans="18:28" x14ac:dyDescent="0.35">
      <c r="R263" s="31">
        <v>266</v>
      </c>
      <c r="S263" t="s">
        <v>304</v>
      </c>
      <c r="T263" t="s">
        <v>305</v>
      </c>
      <c r="U263" t="s">
        <v>306</v>
      </c>
      <c r="V263" t="s">
        <v>794</v>
      </c>
      <c r="W263">
        <v>100075</v>
      </c>
      <c r="X263" t="s">
        <v>794</v>
      </c>
      <c r="Y263">
        <v>100076</v>
      </c>
      <c r="Z263" t="s">
        <v>132</v>
      </c>
      <c r="AA263" t="s">
        <v>107</v>
      </c>
      <c r="AB263" t="s">
        <v>494</v>
      </c>
    </row>
    <row r="264" spans="18:28" x14ac:dyDescent="0.35">
      <c r="R264" s="31">
        <v>267</v>
      </c>
      <c r="S264" t="s">
        <v>304</v>
      </c>
      <c r="T264" t="s">
        <v>305</v>
      </c>
      <c r="U264" t="s">
        <v>306</v>
      </c>
      <c r="V264" t="s">
        <v>794</v>
      </c>
      <c r="W264">
        <v>100075</v>
      </c>
      <c r="X264" t="s">
        <v>794</v>
      </c>
      <c r="Y264">
        <v>100076</v>
      </c>
      <c r="Z264" t="s">
        <v>132</v>
      </c>
      <c r="AA264" t="s">
        <v>107</v>
      </c>
      <c r="AB264" t="s">
        <v>494</v>
      </c>
    </row>
    <row r="265" spans="18:28" x14ac:dyDescent="0.35">
      <c r="R265" s="31">
        <v>268</v>
      </c>
      <c r="S265" t="s">
        <v>304</v>
      </c>
      <c r="T265" t="s">
        <v>305</v>
      </c>
      <c r="U265" t="s">
        <v>306</v>
      </c>
      <c r="V265" t="s">
        <v>794</v>
      </c>
      <c r="W265">
        <v>100075</v>
      </c>
      <c r="X265" t="s">
        <v>794</v>
      </c>
      <c r="Y265">
        <v>100076</v>
      </c>
      <c r="Z265" t="s">
        <v>132</v>
      </c>
      <c r="AA265" t="s">
        <v>107</v>
      </c>
      <c r="AB265" t="s">
        <v>494</v>
      </c>
    </row>
    <row r="266" spans="18:28" x14ac:dyDescent="0.35">
      <c r="R266" s="31">
        <v>269</v>
      </c>
      <c r="S266" t="s">
        <v>304</v>
      </c>
      <c r="T266" t="s">
        <v>305</v>
      </c>
      <c r="U266" t="s">
        <v>306</v>
      </c>
      <c r="V266" t="s">
        <v>794</v>
      </c>
      <c r="W266">
        <v>100075</v>
      </c>
      <c r="X266" t="s">
        <v>794</v>
      </c>
      <c r="Y266">
        <v>100076</v>
      </c>
      <c r="Z266" t="s">
        <v>132</v>
      </c>
      <c r="AA266" t="s">
        <v>107</v>
      </c>
      <c r="AB266" t="s">
        <v>494</v>
      </c>
    </row>
    <row r="267" spans="18:28" x14ac:dyDescent="0.35">
      <c r="R267" s="31">
        <v>270</v>
      </c>
      <c r="S267" t="s">
        <v>312</v>
      </c>
      <c r="T267" t="s">
        <v>313</v>
      </c>
      <c r="U267" t="s">
        <v>314</v>
      </c>
      <c r="V267" t="s">
        <v>929</v>
      </c>
      <c r="W267">
        <v>100038</v>
      </c>
      <c r="X267" t="s">
        <v>930</v>
      </c>
      <c r="Y267">
        <v>100039</v>
      </c>
      <c r="Z267" t="s">
        <v>315</v>
      </c>
      <c r="AA267" t="s">
        <v>107</v>
      </c>
      <c r="AB267" t="s">
        <v>494</v>
      </c>
    </row>
    <row r="268" spans="18:28" x14ac:dyDescent="0.35">
      <c r="R268" s="31">
        <v>271</v>
      </c>
      <c r="S268" t="s">
        <v>312</v>
      </c>
      <c r="T268" t="s">
        <v>313</v>
      </c>
      <c r="U268" t="s">
        <v>314</v>
      </c>
      <c r="V268" t="s">
        <v>929</v>
      </c>
      <c r="W268">
        <v>100038</v>
      </c>
      <c r="X268" t="s">
        <v>930</v>
      </c>
      <c r="Y268">
        <v>100039</v>
      </c>
      <c r="Z268" t="s">
        <v>315</v>
      </c>
      <c r="AA268" t="s">
        <v>107</v>
      </c>
      <c r="AB268" t="s">
        <v>494</v>
      </c>
    </row>
    <row r="269" spans="18:28" x14ac:dyDescent="0.35">
      <c r="R269" s="31">
        <v>272</v>
      </c>
      <c r="S269" t="s">
        <v>312</v>
      </c>
      <c r="T269" t="s">
        <v>313</v>
      </c>
      <c r="U269" t="s">
        <v>314</v>
      </c>
      <c r="V269" t="s">
        <v>929</v>
      </c>
      <c r="W269">
        <v>100038</v>
      </c>
      <c r="X269" t="s">
        <v>930</v>
      </c>
      <c r="Y269">
        <v>100039</v>
      </c>
      <c r="Z269" t="s">
        <v>315</v>
      </c>
      <c r="AA269" t="s">
        <v>107</v>
      </c>
      <c r="AB269" t="s">
        <v>494</v>
      </c>
    </row>
    <row r="270" spans="18:28" x14ac:dyDescent="0.35">
      <c r="R270" s="31">
        <v>273</v>
      </c>
      <c r="S270" t="s">
        <v>312</v>
      </c>
      <c r="T270" t="s">
        <v>313</v>
      </c>
      <c r="U270" t="s">
        <v>314</v>
      </c>
      <c r="V270" t="s">
        <v>929</v>
      </c>
      <c r="W270">
        <v>100038</v>
      </c>
      <c r="X270" t="s">
        <v>930</v>
      </c>
      <c r="Y270">
        <v>100039</v>
      </c>
      <c r="Z270" t="s">
        <v>315</v>
      </c>
      <c r="AA270" t="s">
        <v>107</v>
      </c>
      <c r="AB270" t="s">
        <v>494</v>
      </c>
    </row>
    <row r="271" spans="18:28" x14ac:dyDescent="0.35">
      <c r="R271" s="31">
        <v>274</v>
      </c>
      <c r="S271" t="s">
        <v>312</v>
      </c>
      <c r="T271" t="s">
        <v>313</v>
      </c>
      <c r="U271" t="s">
        <v>314</v>
      </c>
      <c r="V271" t="s">
        <v>929</v>
      </c>
      <c r="W271">
        <v>100038</v>
      </c>
      <c r="X271" t="s">
        <v>930</v>
      </c>
      <c r="Y271">
        <v>100039</v>
      </c>
      <c r="Z271" t="s">
        <v>315</v>
      </c>
      <c r="AA271" t="s">
        <v>107</v>
      </c>
      <c r="AB271" t="s">
        <v>494</v>
      </c>
    </row>
    <row r="272" spans="18:28" x14ac:dyDescent="0.35">
      <c r="R272" s="31">
        <v>275</v>
      </c>
      <c r="S272" t="s">
        <v>312</v>
      </c>
      <c r="T272" t="s">
        <v>313</v>
      </c>
      <c r="U272" t="s">
        <v>314</v>
      </c>
      <c r="V272" t="s">
        <v>929</v>
      </c>
      <c r="W272">
        <v>100038</v>
      </c>
      <c r="X272" t="s">
        <v>930</v>
      </c>
      <c r="Y272">
        <v>100039</v>
      </c>
      <c r="Z272" t="s">
        <v>315</v>
      </c>
      <c r="AA272" t="s">
        <v>107</v>
      </c>
      <c r="AB272" t="s">
        <v>494</v>
      </c>
    </row>
    <row r="273" spans="18:28" x14ac:dyDescent="0.35">
      <c r="R273" s="31">
        <v>276</v>
      </c>
      <c r="S273" t="s">
        <v>312</v>
      </c>
      <c r="T273" t="s">
        <v>313</v>
      </c>
      <c r="U273" t="s">
        <v>314</v>
      </c>
      <c r="V273" t="s">
        <v>929</v>
      </c>
      <c r="W273">
        <v>100038</v>
      </c>
      <c r="X273" t="s">
        <v>930</v>
      </c>
      <c r="Y273">
        <v>100039</v>
      </c>
      <c r="Z273" t="s">
        <v>315</v>
      </c>
      <c r="AA273" t="s">
        <v>107</v>
      </c>
      <c r="AB273" t="s">
        <v>494</v>
      </c>
    </row>
    <row r="274" spans="18:28" x14ac:dyDescent="0.35">
      <c r="R274" s="31">
        <v>277</v>
      </c>
      <c r="S274" t="s">
        <v>312</v>
      </c>
      <c r="T274" t="s">
        <v>313</v>
      </c>
      <c r="U274" t="s">
        <v>314</v>
      </c>
      <c r="V274" t="s">
        <v>929</v>
      </c>
      <c r="W274">
        <v>100038</v>
      </c>
      <c r="X274" t="s">
        <v>930</v>
      </c>
      <c r="Y274">
        <v>100039</v>
      </c>
      <c r="Z274" t="s">
        <v>315</v>
      </c>
      <c r="AA274" t="s">
        <v>107</v>
      </c>
      <c r="AB274" t="s">
        <v>494</v>
      </c>
    </row>
    <row r="275" spans="18:28" x14ac:dyDescent="0.35">
      <c r="R275" s="31">
        <v>278</v>
      </c>
      <c r="S275" t="s">
        <v>312</v>
      </c>
      <c r="T275" t="s">
        <v>313</v>
      </c>
      <c r="U275" t="s">
        <v>314</v>
      </c>
      <c r="V275" t="s">
        <v>929</v>
      </c>
      <c r="W275">
        <v>100038</v>
      </c>
      <c r="X275" t="s">
        <v>930</v>
      </c>
      <c r="Y275">
        <v>100039</v>
      </c>
      <c r="Z275" t="s">
        <v>315</v>
      </c>
      <c r="AA275" t="s">
        <v>107</v>
      </c>
      <c r="AB275" t="s">
        <v>494</v>
      </c>
    </row>
    <row r="276" spans="18:28" x14ac:dyDescent="0.35">
      <c r="R276" s="31">
        <v>279</v>
      </c>
      <c r="S276" t="s">
        <v>312</v>
      </c>
      <c r="T276" t="s">
        <v>313</v>
      </c>
      <c r="U276" t="s">
        <v>314</v>
      </c>
      <c r="V276" t="s">
        <v>929</v>
      </c>
      <c r="W276">
        <v>100038</v>
      </c>
      <c r="X276" t="s">
        <v>930</v>
      </c>
      <c r="Y276">
        <v>100039</v>
      </c>
      <c r="Z276" t="s">
        <v>315</v>
      </c>
      <c r="AA276" t="s">
        <v>107</v>
      </c>
      <c r="AB276" t="s">
        <v>494</v>
      </c>
    </row>
    <row r="277" spans="18:28" x14ac:dyDescent="0.35">
      <c r="R277" s="31">
        <v>280</v>
      </c>
      <c r="S277" t="s">
        <v>312</v>
      </c>
      <c r="T277" t="s">
        <v>313</v>
      </c>
      <c r="U277" t="s">
        <v>314</v>
      </c>
      <c r="V277" t="s">
        <v>929</v>
      </c>
      <c r="W277">
        <v>100038</v>
      </c>
      <c r="X277" t="s">
        <v>930</v>
      </c>
      <c r="Y277">
        <v>100039</v>
      </c>
      <c r="Z277" t="s">
        <v>315</v>
      </c>
      <c r="AA277" t="s">
        <v>107</v>
      </c>
      <c r="AB277" t="s">
        <v>494</v>
      </c>
    </row>
    <row r="278" spans="18:28" x14ac:dyDescent="0.35">
      <c r="R278" s="31">
        <v>281</v>
      </c>
      <c r="S278" t="s">
        <v>312</v>
      </c>
      <c r="T278" t="s">
        <v>313</v>
      </c>
      <c r="U278" t="s">
        <v>314</v>
      </c>
      <c r="V278" t="s">
        <v>929</v>
      </c>
      <c r="W278">
        <v>100038</v>
      </c>
      <c r="X278" t="s">
        <v>930</v>
      </c>
      <c r="Y278">
        <v>100039</v>
      </c>
      <c r="Z278" t="s">
        <v>315</v>
      </c>
      <c r="AA278" t="s">
        <v>107</v>
      </c>
      <c r="AB278" t="s">
        <v>494</v>
      </c>
    </row>
    <row r="279" spans="18:28" x14ac:dyDescent="0.35">
      <c r="R279" s="31">
        <v>282</v>
      </c>
      <c r="S279" t="s">
        <v>312</v>
      </c>
      <c r="T279" t="s">
        <v>313</v>
      </c>
      <c r="U279" t="s">
        <v>314</v>
      </c>
      <c r="V279" t="s">
        <v>929</v>
      </c>
      <c r="W279">
        <v>100038</v>
      </c>
      <c r="X279" t="s">
        <v>930</v>
      </c>
      <c r="Y279">
        <v>100039</v>
      </c>
      <c r="Z279" t="s">
        <v>315</v>
      </c>
      <c r="AA279" t="s">
        <v>107</v>
      </c>
      <c r="AB279" t="s">
        <v>494</v>
      </c>
    </row>
    <row r="280" spans="18:28" x14ac:dyDescent="0.35">
      <c r="R280" s="31">
        <v>283</v>
      </c>
      <c r="S280" t="s">
        <v>312</v>
      </c>
      <c r="T280" t="s">
        <v>313</v>
      </c>
      <c r="U280" t="s">
        <v>314</v>
      </c>
      <c r="V280" t="s">
        <v>929</v>
      </c>
      <c r="W280">
        <v>100038</v>
      </c>
      <c r="X280" t="s">
        <v>930</v>
      </c>
      <c r="Y280">
        <v>100039</v>
      </c>
      <c r="Z280" t="s">
        <v>315</v>
      </c>
      <c r="AA280" t="s">
        <v>107</v>
      </c>
      <c r="AB280" t="s">
        <v>494</v>
      </c>
    </row>
    <row r="281" spans="18:28" x14ac:dyDescent="0.35">
      <c r="R281" s="31">
        <v>284</v>
      </c>
      <c r="S281" t="s">
        <v>312</v>
      </c>
      <c r="T281" t="s">
        <v>313</v>
      </c>
      <c r="U281" t="s">
        <v>314</v>
      </c>
      <c r="V281" t="s">
        <v>929</v>
      </c>
      <c r="W281">
        <v>100038</v>
      </c>
      <c r="X281" t="s">
        <v>930</v>
      </c>
      <c r="Y281">
        <v>100039</v>
      </c>
      <c r="Z281" t="s">
        <v>315</v>
      </c>
      <c r="AA281" t="s">
        <v>107</v>
      </c>
      <c r="AB281" t="s">
        <v>494</v>
      </c>
    </row>
    <row r="282" spans="18:28" x14ac:dyDescent="0.35">
      <c r="R282" s="31">
        <v>285</v>
      </c>
      <c r="S282" t="s">
        <v>312</v>
      </c>
      <c r="T282" t="s">
        <v>313</v>
      </c>
      <c r="U282" t="s">
        <v>314</v>
      </c>
      <c r="V282" t="s">
        <v>929</v>
      </c>
      <c r="W282">
        <v>100038</v>
      </c>
      <c r="X282" t="s">
        <v>930</v>
      </c>
      <c r="Y282">
        <v>100039</v>
      </c>
      <c r="Z282" t="s">
        <v>315</v>
      </c>
      <c r="AA282" t="s">
        <v>107</v>
      </c>
      <c r="AB282" t="s">
        <v>494</v>
      </c>
    </row>
    <row r="283" spans="18:28" x14ac:dyDescent="0.35">
      <c r="R283" s="31">
        <v>286</v>
      </c>
      <c r="S283" t="s">
        <v>312</v>
      </c>
      <c r="T283" t="s">
        <v>313</v>
      </c>
      <c r="U283" t="s">
        <v>314</v>
      </c>
      <c r="V283" t="s">
        <v>929</v>
      </c>
      <c r="W283">
        <v>100038</v>
      </c>
      <c r="X283" t="s">
        <v>930</v>
      </c>
      <c r="Y283">
        <v>100039</v>
      </c>
      <c r="Z283" t="s">
        <v>315</v>
      </c>
      <c r="AA283" t="s">
        <v>107</v>
      </c>
      <c r="AB283" t="s">
        <v>494</v>
      </c>
    </row>
    <row r="284" spans="18:28" x14ac:dyDescent="0.35">
      <c r="R284" s="31">
        <v>287</v>
      </c>
      <c r="S284" t="s">
        <v>312</v>
      </c>
      <c r="T284" t="s">
        <v>313</v>
      </c>
      <c r="U284" t="s">
        <v>314</v>
      </c>
      <c r="V284" t="s">
        <v>929</v>
      </c>
      <c r="W284">
        <v>100038</v>
      </c>
      <c r="X284" t="s">
        <v>930</v>
      </c>
      <c r="Y284">
        <v>100039</v>
      </c>
      <c r="Z284" t="s">
        <v>315</v>
      </c>
      <c r="AA284" t="s">
        <v>107</v>
      </c>
      <c r="AB284" t="s">
        <v>494</v>
      </c>
    </row>
    <row r="285" spans="18:28" x14ac:dyDescent="0.35">
      <c r="R285" s="31">
        <v>288</v>
      </c>
      <c r="S285" t="s">
        <v>312</v>
      </c>
      <c r="T285" t="s">
        <v>313</v>
      </c>
      <c r="U285" t="s">
        <v>314</v>
      </c>
      <c r="V285" t="s">
        <v>929</v>
      </c>
      <c r="W285">
        <v>100038</v>
      </c>
      <c r="X285" t="s">
        <v>930</v>
      </c>
      <c r="Y285">
        <v>100039</v>
      </c>
      <c r="Z285" t="s">
        <v>315</v>
      </c>
      <c r="AA285" t="s">
        <v>107</v>
      </c>
      <c r="AB285" t="s">
        <v>494</v>
      </c>
    </row>
    <row r="286" spans="18:28" x14ac:dyDescent="0.35">
      <c r="R286" s="31">
        <v>289</v>
      </c>
      <c r="S286" t="s">
        <v>312</v>
      </c>
      <c r="T286" t="s">
        <v>313</v>
      </c>
      <c r="U286" t="s">
        <v>314</v>
      </c>
      <c r="V286" t="s">
        <v>929</v>
      </c>
      <c r="W286">
        <v>100038</v>
      </c>
      <c r="X286" t="s">
        <v>930</v>
      </c>
      <c r="Y286">
        <v>100039</v>
      </c>
      <c r="Z286" t="s">
        <v>315</v>
      </c>
      <c r="AA286" t="s">
        <v>107</v>
      </c>
      <c r="AB286" t="s">
        <v>494</v>
      </c>
    </row>
    <row r="287" spans="18:28" x14ac:dyDescent="0.35">
      <c r="R287" s="31">
        <v>290</v>
      </c>
      <c r="S287" t="s">
        <v>321</v>
      </c>
      <c r="T287" t="s">
        <v>322</v>
      </c>
      <c r="U287" t="s">
        <v>323</v>
      </c>
      <c r="V287" t="s">
        <v>929</v>
      </c>
      <c r="W287">
        <v>100038</v>
      </c>
      <c r="X287" t="s">
        <v>930</v>
      </c>
      <c r="Y287">
        <v>100039</v>
      </c>
      <c r="Z287" t="s">
        <v>315</v>
      </c>
      <c r="AA287" t="s">
        <v>107</v>
      </c>
      <c r="AB287" t="s">
        <v>494</v>
      </c>
    </row>
    <row r="288" spans="18:28" x14ac:dyDescent="0.35">
      <c r="R288" s="31">
        <v>291</v>
      </c>
      <c r="S288" t="s">
        <v>321</v>
      </c>
      <c r="T288" t="s">
        <v>322</v>
      </c>
      <c r="U288" t="s">
        <v>323</v>
      </c>
      <c r="V288" t="s">
        <v>929</v>
      </c>
      <c r="W288">
        <v>100038</v>
      </c>
      <c r="X288" t="s">
        <v>930</v>
      </c>
      <c r="Y288">
        <v>100039</v>
      </c>
      <c r="Z288" t="s">
        <v>315</v>
      </c>
      <c r="AA288" t="s">
        <v>107</v>
      </c>
      <c r="AB288" t="s">
        <v>494</v>
      </c>
    </row>
    <row r="289" spans="18:28" x14ac:dyDescent="0.35">
      <c r="R289" s="31">
        <v>292</v>
      </c>
      <c r="S289" t="s">
        <v>321</v>
      </c>
      <c r="T289" t="s">
        <v>322</v>
      </c>
      <c r="U289" t="s">
        <v>323</v>
      </c>
      <c r="V289" t="s">
        <v>929</v>
      </c>
      <c r="W289">
        <v>100038</v>
      </c>
      <c r="X289" t="s">
        <v>930</v>
      </c>
      <c r="Y289">
        <v>100039</v>
      </c>
      <c r="Z289" t="s">
        <v>315</v>
      </c>
      <c r="AA289" t="s">
        <v>107</v>
      </c>
      <c r="AB289" t="s">
        <v>494</v>
      </c>
    </row>
    <row r="290" spans="18:28" x14ac:dyDescent="0.35">
      <c r="R290" s="31">
        <v>293</v>
      </c>
      <c r="S290" t="s">
        <v>321</v>
      </c>
      <c r="T290" t="s">
        <v>322</v>
      </c>
      <c r="U290" t="s">
        <v>323</v>
      </c>
      <c r="V290" t="s">
        <v>929</v>
      </c>
      <c r="W290">
        <v>100038</v>
      </c>
      <c r="X290" t="s">
        <v>930</v>
      </c>
      <c r="Y290">
        <v>100039</v>
      </c>
      <c r="Z290" t="s">
        <v>315</v>
      </c>
      <c r="AA290" t="s">
        <v>107</v>
      </c>
      <c r="AB290" t="s">
        <v>494</v>
      </c>
    </row>
    <row r="291" spans="18:28" x14ac:dyDescent="0.35">
      <c r="R291" s="31">
        <v>294</v>
      </c>
      <c r="S291" t="s">
        <v>321</v>
      </c>
      <c r="T291" t="s">
        <v>322</v>
      </c>
      <c r="U291" t="s">
        <v>323</v>
      </c>
      <c r="V291" t="s">
        <v>929</v>
      </c>
      <c r="W291">
        <v>100038</v>
      </c>
      <c r="X291" t="s">
        <v>930</v>
      </c>
      <c r="Y291">
        <v>100039</v>
      </c>
      <c r="Z291" t="s">
        <v>315</v>
      </c>
      <c r="AA291" t="s">
        <v>107</v>
      </c>
      <c r="AB291" t="s">
        <v>494</v>
      </c>
    </row>
    <row r="292" spans="18:28" x14ac:dyDescent="0.35">
      <c r="R292" s="31">
        <v>295</v>
      </c>
      <c r="S292" t="s">
        <v>321</v>
      </c>
      <c r="T292" t="s">
        <v>322</v>
      </c>
      <c r="U292" t="s">
        <v>323</v>
      </c>
      <c r="V292" t="s">
        <v>929</v>
      </c>
      <c r="W292">
        <v>100038</v>
      </c>
      <c r="X292" t="s">
        <v>930</v>
      </c>
      <c r="Y292">
        <v>100039</v>
      </c>
      <c r="Z292" t="s">
        <v>315</v>
      </c>
      <c r="AA292" t="s">
        <v>107</v>
      </c>
      <c r="AB292" t="s">
        <v>494</v>
      </c>
    </row>
    <row r="293" spans="18:28" x14ac:dyDescent="0.35">
      <c r="R293" s="31">
        <v>296</v>
      </c>
      <c r="S293" t="s">
        <v>321</v>
      </c>
      <c r="T293" t="s">
        <v>322</v>
      </c>
      <c r="U293" t="s">
        <v>323</v>
      </c>
      <c r="V293" t="s">
        <v>929</v>
      </c>
      <c r="W293">
        <v>100038</v>
      </c>
      <c r="X293" t="s">
        <v>930</v>
      </c>
      <c r="Y293">
        <v>100039</v>
      </c>
      <c r="Z293" t="s">
        <v>315</v>
      </c>
      <c r="AA293" t="s">
        <v>107</v>
      </c>
      <c r="AB293" t="s">
        <v>494</v>
      </c>
    </row>
    <row r="294" spans="18:28" x14ac:dyDescent="0.35">
      <c r="R294" s="31">
        <v>297</v>
      </c>
      <c r="S294" t="s">
        <v>321</v>
      </c>
      <c r="T294" t="s">
        <v>322</v>
      </c>
      <c r="U294" t="s">
        <v>323</v>
      </c>
      <c r="V294" t="s">
        <v>929</v>
      </c>
      <c r="W294">
        <v>100038</v>
      </c>
      <c r="X294" t="s">
        <v>930</v>
      </c>
      <c r="Y294">
        <v>100039</v>
      </c>
      <c r="Z294" t="s">
        <v>315</v>
      </c>
      <c r="AA294" t="s">
        <v>107</v>
      </c>
      <c r="AB294" t="s">
        <v>494</v>
      </c>
    </row>
    <row r="295" spans="18:28" x14ac:dyDescent="0.35">
      <c r="R295" s="31">
        <v>298</v>
      </c>
      <c r="S295" t="s">
        <v>321</v>
      </c>
      <c r="T295" t="s">
        <v>322</v>
      </c>
      <c r="U295" t="s">
        <v>323</v>
      </c>
      <c r="V295" t="s">
        <v>929</v>
      </c>
      <c r="W295">
        <v>100038</v>
      </c>
      <c r="X295" t="s">
        <v>930</v>
      </c>
      <c r="Y295">
        <v>100039</v>
      </c>
      <c r="Z295" t="s">
        <v>315</v>
      </c>
      <c r="AA295" t="s">
        <v>107</v>
      </c>
      <c r="AB295" t="s">
        <v>494</v>
      </c>
    </row>
    <row r="296" spans="18:28" x14ac:dyDescent="0.35">
      <c r="R296" s="31">
        <v>299</v>
      </c>
      <c r="S296" t="s">
        <v>321</v>
      </c>
      <c r="T296" t="s">
        <v>322</v>
      </c>
      <c r="U296" t="s">
        <v>323</v>
      </c>
      <c r="V296" t="s">
        <v>929</v>
      </c>
      <c r="W296">
        <v>100038</v>
      </c>
      <c r="X296" t="s">
        <v>930</v>
      </c>
      <c r="Y296">
        <v>100039</v>
      </c>
      <c r="Z296" t="s">
        <v>315</v>
      </c>
      <c r="AA296" t="s">
        <v>107</v>
      </c>
      <c r="AB296" t="s">
        <v>494</v>
      </c>
    </row>
    <row r="297" spans="18:28" x14ac:dyDescent="0.35">
      <c r="R297" s="31">
        <v>300</v>
      </c>
      <c r="S297" t="s">
        <v>329</v>
      </c>
      <c r="T297" t="s">
        <v>330</v>
      </c>
      <c r="U297" t="s">
        <v>331</v>
      </c>
      <c r="V297" t="s">
        <v>929</v>
      </c>
      <c r="W297">
        <v>100038</v>
      </c>
      <c r="X297" t="s">
        <v>930</v>
      </c>
      <c r="Y297">
        <v>100039</v>
      </c>
      <c r="Z297" t="s">
        <v>315</v>
      </c>
      <c r="AA297" t="s">
        <v>107</v>
      </c>
      <c r="AB297" t="s">
        <v>494</v>
      </c>
    </row>
    <row r="298" spans="18:28" x14ac:dyDescent="0.35">
      <c r="R298" s="31">
        <v>301</v>
      </c>
      <c r="S298" t="s">
        <v>329</v>
      </c>
      <c r="T298" t="s">
        <v>330</v>
      </c>
      <c r="U298" t="s">
        <v>331</v>
      </c>
      <c r="V298" t="s">
        <v>929</v>
      </c>
      <c r="W298">
        <v>100038</v>
      </c>
      <c r="X298" t="s">
        <v>930</v>
      </c>
      <c r="Y298">
        <v>100039</v>
      </c>
      <c r="Z298" t="s">
        <v>315</v>
      </c>
      <c r="AA298" t="s">
        <v>107</v>
      </c>
      <c r="AB298" t="s">
        <v>494</v>
      </c>
    </row>
    <row r="299" spans="18:28" x14ac:dyDescent="0.35">
      <c r="R299" s="31">
        <v>302</v>
      </c>
      <c r="S299" t="s">
        <v>329</v>
      </c>
      <c r="T299" t="s">
        <v>330</v>
      </c>
      <c r="U299" t="s">
        <v>331</v>
      </c>
      <c r="V299" t="s">
        <v>929</v>
      </c>
      <c r="W299">
        <v>100038</v>
      </c>
      <c r="X299" t="s">
        <v>930</v>
      </c>
      <c r="Y299">
        <v>100039</v>
      </c>
      <c r="Z299" t="s">
        <v>315</v>
      </c>
      <c r="AA299" t="s">
        <v>107</v>
      </c>
      <c r="AB299" t="s">
        <v>494</v>
      </c>
    </row>
    <row r="300" spans="18:28" x14ac:dyDescent="0.35">
      <c r="R300" s="31">
        <v>303</v>
      </c>
      <c r="S300" t="s">
        <v>329</v>
      </c>
      <c r="T300" t="s">
        <v>330</v>
      </c>
      <c r="U300" t="s">
        <v>331</v>
      </c>
      <c r="V300" t="s">
        <v>929</v>
      </c>
      <c r="W300">
        <v>100038</v>
      </c>
      <c r="X300" t="s">
        <v>930</v>
      </c>
      <c r="Y300">
        <v>100039</v>
      </c>
      <c r="Z300" t="s">
        <v>315</v>
      </c>
      <c r="AA300" t="s">
        <v>107</v>
      </c>
      <c r="AB300" t="s">
        <v>494</v>
      </c>
    </row>
    <row r="301" spans="18:28" x14ac:dyDescent="0.35">
      <c r="R301" s="31">
        <v>304</v>
      </c>
      <c r="S301" t="s">
        <v>329</v>
      </c>
      <c r="T301" t="s">
        <v>330</v>
      </c>
      <c r="U301" t="s">
        <v>331</v>
      </c>
      <c r="V301" t="s">
        <v>929</v>
      </c>
      <c r="W301">
        <v>100038</v>
      </c>
      <c r="X301" t="s">
        <v>930</v>
      </c>
      <c r="Y301">
        <v>100039</v>
      </c>
      <c r="Z301" t="s">
        <v>315</v>
      </c>
      <c r="AA301" t="s">
        <v>107</v>
      </c>
      <c r="AB301" t="s">
        <v>494</v>
      </c>
    </row>
    <row r="302" spans="18:28" x14ac:dyDescent="0.35">
      <c r="R302" s="31">
        <v>305</v>
      </c>
      <c r="S302" t="s">
        <v>329</v>
      </c>
      <c r="T302" t="s">
        <v>330</v>
      </c>
      <c r="U302" t="s">
        <v>331</v>
      </c>
      <c r="V302" t="s">
        <v>929</v>
      </c>
      <c r="W302">
        <v>100038</v>
      </c>
      <c r="X302" t="s">
        <v>930</v>
      </c>
      <c r="Y302">
        <v>100039</v>
      </c>
      <c r="Z302" t="s">
        <v>315</v>
      </c>
      <c r="AA302" t="s">
        <v>107</v>
      </c>
      <c r="AB302" t="s">
        <v>494</v>
      </c>
    </row>
    <row r="303" spans="18:28" x14ac:dyDescent="0.35">
      <c r="R303" s="31">
        <v>306</v>
      </c>
      <c r="S303" t="s">
        <v>329</v>
      </c>
      <c r="T303" t="s">
        <v>330</v>
      </c>
      <c r="U303" t="s">
        <v>331</v>
      </c>
      <c r="V303" t="s">
        <v>929</v>
      </c>
      <c r="W303">
        <v>100038</v>
      </c>
      <c r="X303" t="s">
        <v>930</v>
      </c>
      <c r="Y303">
        <v>100039</v>
      </c>
      <c r="Z303" t="s">
        <v>315</v>
      </c>
      <c r="AA303" t="s">
        <v>107</v>
      </c>
      <c r="AB303" t="s">
        <v>494</v>
      </c>
    </row>
    <row r="304" spans="18:28" x14ac:dyDescent="0.35">
      <c r="R304" s="31">
        <v>307</v>
      </c>
      <c r="S304" t="s">
        <v>329</v>
      </c>
      <c r="T304" t="s">
        <v>330</v>
      </c>
      <c r="U304" t="s">
        <v>331</v>
      </c>
      <c r="V304" t="s">
        <v>929</v>
      </c>
      <c r="W304">
        <v>100038</v>
      </c>
      <c r="X304" t="s">
        <v>930</v>
      </c>
      <c r="Y304">
        <v>100039</v>
      </c>
      <c r="Z304" t="s">
        <v>315</v>
      </c>
      <c r="AA304" t="s">
        <v>107</v>
      </c>
      <c r="AB304" t="s">
        <v>494</v>
      </c>
    </row>
    <row r="305" spans="18:28" x14ac:dyDescent="0.35">
      <c r="R305" s="31">
        <v>308</v>
      </c>
      <c r="S305" t="s">
        <v>329</v>
      </c>
      <c r="T305" t="s">
        <v>330</v>
      </c>
      <c r="U305" t="s">
        <v>331</v>
      </c>
      <c r="V305" t="s">
        <v>929</v>
      </c>
      <c r="W305">
        <v>100038</v>
      </c>
      <c r="X305" t="s">
        <v>930</v>
      </c>
      <c r="Y305">
        <v>100039</v>
      </c>
      <c r="Z305" t="s">
        <v>315</v>
      </c>
      <c r="AA305" t="s">
        <v>107</v>
      </c>
      <c r="AB305" t="s">
        <v>494</v>
      </c>
    </row>
    <row r="306" spans="18:28" x14ac:dyDescent="0.35">
      <c r="R306" s="31">
        <v>309</v>
      </c>
      <c r="S306" t="s">
        <v>329</v>
      </c>
      <c r="T306" t="s">
        <v>330</v>
      </c>
      <c r="U306" t="s">
        <v>331</v>
      </c>
      <c r="V306" t="s">
        <v>929</v>
      </c>
      <c r="W306">
        <v>100038</v>
      </c>
      <c r="X306" t="s">
        <v>930</v>
      </c>
      <c r="Y306">
        <v>100039</v>
      </c>
      <c r="Z306" t="s">
        <v>315</v>
      </c>
      <c r="AA306" t="s">
        <v>107</v>
      </c>
      <c r="AB306" t="s">
        <v>494</v>
      </c>
    </row>
    <row r="307" spans="18:28" x14ac:dyDescent="0.35">
      <c r="R307" s="31">
        <v>310</v>
      </c>
      <c r="S307" t="s">
        <v>329</v>
      </c>
      <c r="T307" t="s">
        <v>330</v>
      </c>
      <c r="U307" t="s">
        <v>331</v>
      </c>
      <c r="V307" t="s">
        <v>929</v>
      </c>
      <c r="W307">
        <v>100038</v>
      </c>
      <c r="X307" t="s">
        <v>930</v>
      </c>
      <c r="Y307">
        <v>100039</v>
      </c>
      <c r="Z307" t="s">
        <v>315</v>
      </c>
      <c r="AA307" t="s">
        <v>107</v>
      </c>
      <c r="AB307" t="s">
        <v>494</v>
      </c>
    </row>
    <row r="308" spans="18:28" x14ac:dyDescent="0.35">
      <c r="R308" s="31">
        <v>311</v>
      </c>
      <c r="S308" t="s">
        <v>329</v>
      </c>
      <c r="T308" t="s">
        <v>330</v>
      </c>
      <c r="U308" t="s">
        <v>331</v>
      </c>
      <c r="V308" t="s">
        <v>929</v>
      </c>
      <c r="W308">
        <v>100038</v>
      </c>
      <c r="X308" t="s">
        <v>930</v>
      </c>
      <c r="Y308">
        <v>100039</v>
      </c>
      <c r="Z308" t="s">
        <v>315</v>
      </c>
      <c r="AA308" t="s">
        <v>107</v>
      </c>
      <c r="AB308" t="s">
        <v>494</v>
      </c>
    </row>
    <row r="309" spans="18:28" x14ac:dyDescent="0.35">
      <c r="R309" s="31">
        <v>312</v>
      </c>
      <c r="S309" t="s">
        <v>329</v>
      </c>
      <c r="T309" t="s">
        <v>330</v>
      </c>
      <c r="U309" t="s">
        <v>331</v>
      </c>
      <c r="V309" t="s">
        <v>929</v>
      </c>
      <c r="W309">
        <v>100038</v>
      </c>
      <c r="X309" t="s">
        <v>930</v>
      </c>
      <c r="Y309">
        <v>100039</v>
      </c>
      <c r="Z309" t="s">
        <v>315</v>
      </c>
      <c r="AA309" t="s">
        <v>107</v>
      </c>
      <c r="AB309" t="s">
        <v>494</v>
      </c>
    </row>
    <row r="310" spans="18:28" x14ac:dyDescent="0.35">
      <c r="R310" s="31">
        <v>313</v>
      </c>
      <c r="S310" t="s">
        <v>329</v>
      </c>
      <c r="T310" t="s">
        <v>330</v>
      </c>
      <c r="U310" t="s">
        <v>331</v>
      </c>
      <c r="V310" t="s">
        <v>929</v>
      </c>
      <c r="W310">
        <v>100038</v>
      </c>
      <c r="X310" t="s">
        <v>930</v>
      </c>
      <c r="Y310">
        <v>100039</v>
      </c>
      <c r="Z310" t="s">
        <v>315</v>
      </c>
      <c r="AA310" t="s">
        <v>107</v>
      </c>
      <c r="AB310" t="s">
        <v>494</v>
      </c>
    </row>
    <row r="311" spans="18:28" x14ac:dyDescent="0.35">
      <c r="R311" s="31">
        <v>314</v>
      </c>
      <c r="S311" t="s">
        <v>329</v>
      </c>
      <c r="T311" t="s">
        <v>330</v>
      </c>
      <c r="U311" t="s">
        <v>331</v>
      </c>
      <c r="V311" t="s">
        <v>929</v>
      </c>
      <c r="W311">
        <v>100038</v>
      </c>
      <c r="X311" t="s">
        <v>930</v>
      </c>
      <c r="Y311">
        <v>100039</v>
      </c>
      <c r="Z311" t="s">
        <v>315</v>
      </c>
      <c r="AA311" t="s">
        <v>107</v>
      </c>
      <c r="AB311" t="s">
        <v>494</v>
      </c>
    </row>
    <row r="312" spans="18:28" x14ac:dyDescent="0.35">
      <c r="R312" s="31">
        <v>315</v>
      </c>
      <c r="S312" t="s">
        <v>329</v>
      </c>
      <c r="T312" t="s">
        <v>330</v>
      </c>
      <c r="U312" t="s">
        <v>331</v>
      </c>
      <c r="V312" t="s">
        <v>929</v>
      </c>
      <c r="W312">
        <v>100038</v>
      </c>
      <c r="X312" t="s">
        <v>930</v>
      </c>
      <c r="Y312">
        <v>100039</v>
      </c>
      <c r="Z312" t="s">
        <v>315</v>
      </c>
      <c r="AA312" t="s">
        <v>107</v>
      </c>
      <c r="AB312" t="s">
        <v>494</v>
      </c>
    </row>
    <row r="313" spans="18:28" x14ac:dyDescent="0.35">
      <c r="R313" s="31">
        <v>316</v>
      </c>
      <c r="S313" t="s">
        <v>329</v>
      </c>
      <c r="T313" t="s">
        <v>330</v>
      </c>
      <c r="U313" t="s">
        <v>331</v>
      </c>
      <c r="V313" t="s">
        <v>929</v>
      </c>
      <c r="W313">
        <v>100038</v>
      </c>
      <c r="X313" t="s">
        <v>930</v>
      </c>
      <c r="Y313">
        <v>100039</v>
      </c>
      <c r="Z313" t="s">
        <v>315</v>
      </c>
      <c r="AA313" t="s">
        <v>107</v>
      </c>
      <c r="AB313" t="s">
        <v>494</v>
      </c>
    </row>
    <row r="314" spans="18:28" x14ac:dyDescent="0.35">
      <c r="R314" s="31">
        <v>317</v>
      </c>
      <c r="S314" t="s">
        <v>329</v>
      </c>
      <c r="T314" t="s">
        <v>330</v>
      </c>
      <c r="U314" t="s">
        <v>331</v>
      </c>
      <c r="V314" t="s">
        <v>929</v>
      </c>
      <c r="W314">
        <v>100038</v>
      </c>
      <c r="X314" t="s">
        <v>930</v>
      </c>
      <c r="Y314">
        <v>100039</v>
      </c>
      <c r="Z314" t="s">
        <v>315</v>
      </c>
      <c r="AA314" t="s">
        <v>107</v>
      </c>
      <c r="AB314" t="s">
        <v>494</v>
      </c>
    </row>
    <row r="315" spans="18:28" x14ac:dyDescent="0.35">
      <c r="R315" s="31">
        <v>318</v>
      </c>
      <c r="S315" t="s">
        <v>329</v>
      </c>
      <c r="T315" t="s">
        <v>330</v>
      </c>
      <c r="U315" t="s">
        <v>331</v>
      </c>
      <c r="V315" t="s">
        <v>929</v>
      </c>
      <c r="W315">
        <v>100038</v>
      </c>
      <c r="X315" t="s">
        <v>930</v>
      </c>
      <c r="Y315">
        <v>100039</v>
      </c>
      <c r="Z315" t="s">
        <v>315</v>
      </c>
      <c r="AA315" t="s">
        <v>107</v>
      </c>
      <c r="AB315" t="s">
        <v>494</v>
      </c>
    </row>
    <row r="316" spans="18:28" x14ac:dyDescent="0.35">
      <c r="R316" s="31">
        <v>319</v>
      </c>
      <c r="S316" t="s">
        <v>329</v>
      </c>
      <c r="T316" t="s">
        <v>330</v>
      </c>
      <c r="U316" t="s">
        <v>331</v>
      </c>
      <c r="V316" t="s">
        <v>929</v>
      </c>
      <c r="W316">
        <v>100038</v>
      </c>
      <c r="X316" t="s">
        <v>930</v>
      </c>
      <c r="Y316">
        <v>100039</v>
      </c>
      <c r="Z316" t="s">
        <v>315</v>
      </c>
      <c r="AA316" t="s">
        <v>107</v>
      </c>
      <c r="AB316" t="s">
        <v>494</v>
      </c>
    </row>
    <row r="317" spans="18:28" x14ac:dyDescent="0.35">
      <c r="R317" s="31">
        <v>320</v>
      </c>
      <c r="S317" t="s">
        <v>329</v>
      </c>
      <c r="T317" t="s">
        <v>330</v>
      </c>
      <c r="U317" t="s">
        <v>331</v>
      </c>
      <c r="V317" t="s">
        <v>929</v>
      </c>
      <c r="W317">
        <v>100038</v>
      </c>
      <c r="X317" t="s">
        <v>930</v>
      </c>
      <c r="Y317">
        <v>100039</v>
      </c>
      <c r="Z317" t="s">
        <v>315</v>
      </c>
      <c r="AA317" t="s">
        <v>107</v>
      </c>
      <c r="AB317" t="s">
        <v>494</v>
      </c>
    </row>
    <row r="318" spans="18:28" x14ac:dyDescent="0.35">
      <c r="R318" s="31">
        <v>321</v>
      </c>
      <c r="S318" t="s">
        <v>329</v>
      </c>
      <c r="T318" t="s">
        <v>330</v>
      </c>
      <c r="U318" t="s">
        <v>331</v>
      </c>
      <c r="V318" t="s">
        <v>929</v>
      </c>
      <c r="W318">
        <v>100038</v>
      </c>
      <c r="X318" t="s">
        <v>930</v>
      </c>
      <c r="Y318">
        <v>100039</v>
      </c>
      <c r="Z318" t="s">
        <v>315</v>
      </c>
      <c r="AA318" t="s">
        <v>107</v>
      </c>
      <c r="AB318" t="s">
        <v>494</v>
      </c>
    </row>
    <row r="319" spans="18:28" x14ac:dyDescent="0.35">
      <c r="R319" s="31">
        <v>322</v>
      </c>
      <c r="S319" t="s">
        <v>336</v>
      </c>
      <c r="T319" t="s">
        <v>337</v>
      </c>
      <c r="U319" t="s">
        <v>338</v>
      </c>
      <c r="V319" t="s">
        <v>931</v>
      </c>
      <c r="W319">
        <v>100046</v>
      </c>
      <c r="X319" t="s">
        <v>931</v>
      </c>
      <c r="Y319">
        <v>100047</v>
      </c>
      <c r="Z319" t="s">
        <v>315</v>
      </c>
      <c r="AA319" t="s">
        <v>107</v>
      </c>
      <c r="AB319" t="s">
        <v>494</v>
      </c>
    </row>
    <row r="320" spans="18:28" x14ac:dyDescent="0.35">
      <c r="R320" s="31">
        <v>323</v>
      </c>
      <c r="S320" t="s">
        <v>336</v>
      </c>
      <c r="T320" t="s">
        <v>337</v>
      </c>
      <c r="U320" t="s">
        <v>338</v>
      </c>
      <c r="V320" t="s">
        <v>931</v>
      </c>
      <c r="W320">
        <v>100046</v>
      </c>
      <c r="X320" t="s">
        <v>931</v>
      </c>
      <c r="Y320">
        <v>100047</v>
      </c>
      <c r="Z320" t="s">
        <v>315</v>
      </c>
      <c r="AA320" t="s">
        <v>107</v>
      </c>
      <c r="AB320" t="s">
        <v>494</v>
      </c>
    </row>
    <row r="321" spans="18:28" x14ac:dyDescent="0.35">
      <c r="R321" s="31">
        <v>324</v>
      </c>
      <c r="S321" t="s">
        <v>336</v>
      </c>
      <c r="T321" t="s">
        <v>337</v>
      </c>
      <c r="U321" t="s">
        <v>338</v>
      </c>
      <c r="V321" t="s">
        <v>931</v>
      </c>
      <c r="W321">
        <v>100046</v>
      </c>
      <c r="X321" t="s">
        <v>931</v>
      </c>
      <c r="Y321">
        <v>100047</v>
      </c>
      <c r="Z321" t="s">
        <v>315</v>
      </c>
      <c r="AA321" t="s">
        <v>107</v>
      </c>
      <c r="AB321" t="s">
        <v>494</v>
      </c>
    </row>
    <row r="322" spans="18:28" x14ac:dyDescent="0.35">
      <c r="R322" s="31">
        <v>325</v>
      </c>
      <c r="S322" t="s">
        <v>336</v>
      </c>
      <c r="T322" t="s">
        <v>337</v>
      </c>
      <c r="U322" t="s">
        <v>338</v>
      </c>
      <c r="V322" t="s">
        <v>931</v>
      </c>
      <c r="W322">
        <v>100046</v>
      </c>
      <c r="X322" t="s">
        <v>931</v>
      </c>
      <c r="Y322">
        <v>100047</v>
      </c>
      <c r="Z322" t="s">
        <v>315</v>
      </c>
      <c r="AA322" t="s">
        <v>107</v>
      </c>
      <c r="AB322" t="s">
        <v>494</v>
      </c>
    </row>
    <row r="323" spans="18:28" x14ac:dyDescent="0.35">
      <c r="R323" s="31">
        <v>326</v>
      </c>
      <c r="S323" t="s">
        <v>336</v>
      </c>
      <c r="T323" t="s">
        <v>337</v>
      </c>
      <c r="U323" t="s">
        <v>338</v>
      </c>
      <c r="V323" t="s">
        <v>931</v>
      </c>
      <c r="W323">
        <v>100046</v>
      </c>
      <c r="X323" t="s">
        <v>931</v>
      </c>
      <c r="Y323">
        <v>100047</v>
      </c>
      <c r="Z323" t="s">
        <v>315</v>
      </c>
      <c r="AA323" t="s">
        <v>107</v>
      </c>
      <c r="AB323" t="s">
        <v>494</v>
      </c>
    </row>
    <row r="324" spans="18:28" x14ac:dyDescent="0.35">
      <c r="R324" s="31">
        <v>327</v>
      </c>
      <c r="S324" t="s">
        <v>336</v>
      </c>
      <c r="T324" t="s">
        <v>337</v>
      </c>
      <c r="U324" t="s">
        <v>338</v>
      </c>
      <c r="V324" t="s">
        <v>931</v>
      </c>
      <c r="W324">
        <v>100046</v>
      </c>
      <c r="X324" t="s">
        <v>931</v>
      </c>
      <c r="Y324">
        <v>100047</v>
      </c>
      <c r="Z324" t="s">
        <v>315</v>
      </c>
      <c r="AA324" t="s">
        <v>107</v>
      </c>
      <c r="AB324" t="s">
        <v>494</v>
      </c>
    </row>
    <row r="325" spans="18:28" x14ac:dyDescent="0.35">
      <c r="R325" s="31">
        <v>328</v>
      </c>
      <c r="S325" t="s">
        <v>336</v>
      </c>
      <c r="T325" t="s">
        <v>337</v>
      </c>
      <c r="U325" t="s">
        <v>338</v>
      </c>
      <c r="V325" t="s">
        <v>931</v>
      </c>
      <c r="W325">
        <v>100046</v>
      </c>
      <c r="X325" t="s">
        <v>931</v>
      </c>
      <c r="Y325">
        <v>100047</v>
      </c>
      <c r="Z325" t="s">
        <v>315</v>
      </c>
      <c r="AA325" t="s">
        <v>107</v>
      </c>
      <c r="AB325" t="s">
        <v>494</v>
      </c>
    </row>
    <row r="326" spans="18:28" x14ac:dyDescent="0.35">
      <c r="R326" s="31">
        <v>329</v>
      </c>
      <c r="S326" t="s">
        <v>336</v>
      </c>
      <c r="T326" t="s">
        <v>337</v>
      </c>
      <c r="U326" t="s">
        <v>338</v>
      </c>
      <c r="V326" t="s">
        <v>931</v>
      </c>
      <c r="W326">
        <v>100046</v>
      </c>
      <c r="X326" t="s">
        <v>931</v>
      </c>
      <c r="Y326">
        <v>100047</v>
      </c>
      <c r="Z326" t="s">
        <v>315</v>
      </c>
      <c r="AA326" t="s">
        <v>107</v>
      </c>
      <c r="AB326" t="s">
        <v>494</v>
      </c>
    </row>
    <row r="327" spans="18:28" x14ac:dyDescent="0.35">
      <c r="R327" s="31">
        <v>330</v>
      </c>
      <c r="S327" t="s">
        <v>336</v>
      </c>
      <c r="T327" t="s">
        <v>337</v>
      </c>
      <c r="U327" t="s">
        <v>338</v>
      </c>
      <c r="V327" t="s">
        <v>931</v>
      </c>
      <c r="W327">
        <v>100046</v>
      </c>
      <c r="X327" t="s">
        <v>931</v>
      </c>
      <c r="Y327">
        <v>100047</v>
      </c>
      <c r="Z327" t="s">
        <v>315</v>
      </c>
      <c r="AA327" t="s">
        <v>107</v>
      </c>
      <c r="AB327" t="s">
        <v>494</v>
      </c>
    </row>
    <row r="328" spans="18:28" x14ac:dyDescent="0.35">
      <c r="R328" s="31">
        <v>331</v>
      </c>
      <c r="S328" t="s">
        <v>336</v>
      </c>
      <c r="T328" t="s">
        <v>337</v>
      </c>
      <c r="U328" t="s">
        <v>338</v>
      </c>
      <c r="V328" t="s">
        <v>931</v>
      </c>
      <c r="W328">
        <v>100046</v>
      </c>
      <c r="X328" t="s">
        <v>931</v>
      </c>
      <c r="Y328">
        <v>100047</v>
      </c>
      <c r="Z328" t="s">
        <v>315</v>
      </c>
      <c r="AA328" t="s">
        <v>107</v>
      </c>
      <c r="AB328" t="s">
        <v>494</v>
      </c>
    </row>
    <row r="329" spans="18:28" x14ac:dyDescent="0.35">
      <c r="R329" s="31">
        <v>332</v>
      </c>
      <c r="S329" t="s">
        <v>336</v>
      </c>
      <c r="T329" t="s">
        <v>337</v>
      </c>
      <c r="U329" t="s">
        <v>338</v>
      </c>
      <c r="V329" t="s">
        <v>931</v>
      </c>
      <c r="W329">
        <v>100046</v>
      </c>
      <c r="X329" t="s">
        <v>931</v>
      </c>
      <c r="Y329">
        <v>100047</v>
      </c>
      <c r="Z329" t="s">
        <v>315</v>
      </c>
      <c r="AA329" t="s">
        <v>107</v>
      </c>
      <c r="AB329" t="s">
        <v>494</v>
      </c>
    </row>
    <row r="330" spans="18:28" x14ac:dyDescent="0.35">
      <c r="R330" s="31">
        <v>333</v>
      </c>
      <c r="S330" t="s">
        <v>336</v>
      </c>
      <c r="T330" t="s">
        <v>337</v>
      </c>
      <c r="U330" t="s">
        <v>338</v>
      </c>
      <c r="V330" t="s">
        <v>931</v>
      </c>
      <c r="W330">
        <v>100046</v>
      </c>
      <c r="X330" t="s">
        <v>931</v>
      </c>
      <c r="Y330">
        <v>100047</v>
      </c>
      <c r="Z330" t="s">
        <v>315</v>
      </c>
      <c r="AA330" t="s">
        <v>107</v>
      </c>
      <c r="AB330" t="s">
        <v>494</v>
      </c>
    </row>
    <row r="331" spans="18:28" x14ac:dyDescent="0.35">
      <c r="R331" s="31">
        <v>334</v>
      </c>
      <c r="S331" t="s">
        <v>336</v>
      </c>
      <c r="T331" t="s">
        <v>337</v>
      </c>
      <c r="U331" t="s">
        <v>338</v>
      </c>
      <c r="V331" t="s">
        <v>931</v>
      </c>
      <c r="W331">
        <v>100046</v>
      </c>
      <c r="X331" t="s">
        <v>931</v>
      </c>
      <c r="Y331">
        <v>100047</v>
      </c>
      <c r="Z331" t="s">
        <v>315</v>
      </c>
      <c r="AA331" t="s">
        <v>107</v>
      </c>
      <c r="AB331" t="s">
        <v>494</v>
      </c>
    </row>
    <row r="332" spans="18:28" x14ac:dyDescent="0.35">
      <c r="R332" s="31">
        <v>335</v>
      </c>
      <c r="S332" t="s">
        <v>336</v>
      </c>
      <c r="T332" t="s">
        <v>337</v>
      </c>
      <c r="U332" t="s">
        <v>338</v>
      </c>
      <c r="V332" t="s">
        <v>931</v>
      </c>
      <c r="W332">
        <v>100046</v>
      </c>
      <c r="X332" t="s">
        <v>931</v>
      </c>
      <c r="Y332">
        <v>100047</v>
      </c>
      <c r="Z332" t="s">
        <v>315</v>
      </c>
      <c r="AA332" t="s">
        <v>107</v>
      </c>
      <c r="AB332" t="s">
        <v>494</v>
      </c>
    </row>
    <row r="333" spans="18:28" x14ac:dyDescent="0.35">
      <c r="R333" s="31">
        <v>336</v>
      </c>
      <c r="S333" t="s">
        <v>336</v>
      </c>
      <c r="T333" t="s">
        <v>337</v>
      </c>
      <c r="U333" t="s">
        <v>338</v>
      </c>
      <c r="V333" t="s">
        <v>931</v>
      </c>
      <c r="W333">
        <v>100046</v>
      </c>
      <c r="X333" t="s">
        <v>931</v>
      </c>
      <c r="Y333">
        <v>100047</v>
      </c>
      <c r="Z333" t="s">
        <v>315</v>
      </c>
      <c r="AA333" t="s">
        <v>107</v>
      </c>
      <c r="AB333" t="s">
        <v>494</v>
      </c>
    </row>
    <row r="334" spans="18:28" x14ac:dyDescent="0.35">
      <c r="R334" s="31">
        <v>337</v>
      </c>
      <c r="S334" t="s">
        <v>336</v>
      </c>
      <c r="T334" t="s">
        <v>337</v>
      </c>
      <c r="U334" t="s">
        <v>338</v>
      </c>
      <c r="V334" t="s">
        <v>931</v>
      </c>
      <c r="W334">
        <v>100046</v>
      </c>
      <c r="X334" t="s">
        <v>931</v>
      </c>
      <c r="Y334">
        <v>100047</v>
      </c>
      <c r="Z334" t="s">
        <v>315</v>
      </c>
      <c r="AA334" t="s">
        <v>107</v>
      </c>
      <c r="AB334" t="s">
        <v>494</v>
      </c>
    </row>
    <row r="335" spans="18:28" x14ac:dyDescent="0.35">
      <c r="R335" s="31">
        <v>338</v>
      </c>
      <c r="S335" t="s">
        <v>336</v>
      </c>
      <c r="T335" t="s">
        <v>337</v>
      </c>
      <c r="U335" t="s">
        <v>338</v>
      </c>
      <c r="V335" t="s">
        <v>931</v>
      </c>
      <c r="W335">
        <v>100046</v>
      </c>
      <c r="X335" t="s">
        <v>931</v>
      </c>
      <c r="Y335">
        <v>100047</v>
      </c>
      <c r="Z335" t="s">
        <v>315</v>
      </c>
      <c r="AA335" t="s">
        <v>107</v>
      </c>
      <c r="AB335" t="s">
        <v>494</v>
      </c>
    </row>
    <row r="336" spans="18:28" x14ac:dyDescent="0.35">
      <c r="R336" s="31">
        <v>339</v>
      </c>
      <c r="S336" t="s">
        <v>336</v>
      </c>
      <c r="T336" t="s">
        <v>337</v>
      </c>
      <c r="U336" t="s">
        <v>338</v>
      </c>
      <c r="V336" t="s">
        <v>931</v>
      </c>
      <c r="W336">
        <v>100046</v>
      </c>
      <c r="X336" t="s">
        <v>931</v>
      </c>
      <c r="Y336">
        <v>100047</v>
      </c>
      <c r="Z336" t="s">
        <v>315</v>
      </c>
      <c r="AA336" t="s">
        <v>107</v>
      </c>
      <c r="AB336" t="s">
        <v>494</v>
      </c>
    </row>
    <row r="337" spans="18:28" x14ac:dyDescent="0.35">
      <c r="R337" s="31">
        <v>340</v>
      </c>
      <c r="S337" t="s">
        <v>336</v>
      </c>
      <c r="T337" t="s">
        <v>337</v>
      </c>
      <c r="U337" t="s">
        <v>338</v>
      </c>
      <c r="V337" t="s">
        <v>931</v>
      </c>
      <c r="W337">
        <v>100046</v>
      </c>
      <c r="X337" t="s">
        <v>931</v>
      </c>
      <c r="Y337">
        <v>100047</v>
      </c>
      <c r="Z337" t="s">
        <v>315</v>
      </c>
      <c r="AA337" t="s">
        <v>107</v>
      </c>
      <c r="AB337" t="s">
        <v>494</v>
      </c>
    </row>
    <row r="338" spans="18:28" x14ac:dyDescent="0.35">
      <c r="R338" s="31">
        <v>341</v>
      </c>
      <c r="S338" t="s">
        <v>336</v>
      </c>
      <c r="T338" t="s">
        <v>337</v>
      </c>
      <c r="U338" t="s">
        <v>338</v>
      </c>
      <c r="V338" t="s">
        <v>931</v>
      </c>
      <c r="W338">
        <v>100046</v>
      </c>
      <c r="X338" t="s">
        <v>931</v>
      </c>
      <c r="Y338">
        <v>100047</v>
      </c>
      <c r="Z338" t="s">
        <v>315</v>
      </c>
      <c r="AA338" t="s">
        <v>107</v>
      </c>
      <c r="AB338" t="s">
        <v>494</v>
      </c>
    </row>
    <row r="339" spans="18:28" x14ac:dyDescent="0.35">
      <c r="R339" s="31">
        <v>342</v>
      </c>
      <c r="S339" t="s">
        <v>336</v>
      </c>
      <c r="T339" t="s">
        <v>337</v>
      </c>
      <c r="U339" t="s">
        <v>338</v>
      </c>
      <c r="V339" t="s">
        <v>931</v>
      </c>
      <c r="W339">
        <v>100046</v>
      </c>
      <c r="X339" t="s">
        <v>931</v>
      </c>
      <c r="Y339">
        <v>100047</v>
      </c>
      <c r="Z339" t="s">
        <v>315</v>
      </c>
      <c r="AA339" t="s">
        <v>107</v>
      </c>
      <c r="AB339" t="s">
        <v>494</v>
      </c>
    </row>
    <row r="340" spans="18:28" x14ac:dyDescent="0.35">
      <c r="R340" s="31">
        <v>343</v>
      </c>
      <c r="S340" t="s">
        <v>336</v>
      </c>
      <c r="T340" t="s">
        <v>337</v>
      </c>
      <c r="U340" t="s">
        <v>338</v>
      </c>
      <c r="V340" t="s">
        <v>931</v>
      </c>
      <c r="W340">
        <v>100046</v>
      </c>
      <c r="X340" t="s">
        <v>931</v>
      </c>
      <c r="Y340">
        <v>100047</v>
      </c>
      <c r="Z340" t="s">
        <v>315</v>
      </c>
      <c r="AA340" t="s">
        <v>107</v>
      </c>
      <c r="AB340" t="s">
        <v>494</v>
      </c>
    </row>
    <row r="341" spans="18:28" x14ac:dyDescent="0.35">
      <c r="R341" s="31">
        <v>344</v>
      </c>
      <c r="S341" t="s">
        <v>336</v>
      </c>
      <c r="T341" t="s">
        <v>337</v>
      </c>
      <c r="U341" t="s">
        <v>338</v>
      </c>
      <c r="V341" t="s">
        <v>931</v>
      </c>
      <c r="W341">
        <v>100046</v>
      </c>
      <c r="X341" t="s">
        <v>931</v>
      </c>
      <c r="Y341">
        <v>100047</v>
      </c>
      <c r="Z341" t="s">
        <v>315</v>
      </c>
      <c r="AA341" t="s">
        <v>107</v>
      </c>
      <c r="AB341" t="s">
        <v>494</v>
      </c>
    </row>
    <row r="342" spans="18:28" x14ac:dyDescent="0.35">
      <c r="R342" s="31">
        <v>345</v>
      </c>
      <c r="S342" t="s">
        <v>336</v>
      </c>
      <c r="T342" t="s">
        <v>337</v>
      </c>
      <c r="U342" t="s">
        <v>338</v>
      </c>
      <c r="V342" t="s">
        <v>931</v>
      </c>
      <c r="W342">
        <v>100046</v>
      </c>
      <c r="X342" t="s">
        <v>931</v>
      </c>
      <c r="Y342">
        <v>100047</v>
      </c>
      <c r="Z342" t="s">
        <v>315</v>
      </c>
      <c r="AA342" t="s">
        <v>107</v>
      </c>
      <c r="AB342" t="s">
        <v>494</v>
      </c>
    </row>
    <row r="343" spans="18:28" x14ac:dyDescent="0.35">
      <c r="R343" s="31">
        <v>346</v>
      </c>
      <c r="S343" t="s">
        <v>336</v>
      </c>
      <c r="T343" t="s">
        <v>337</v>
      </c>
      <c r="U343" t="s">
        <v>338</v>
      </c>
      <c r="V343" t="s">
        <v>931</v>
      </c>
      <c r="W343">
        <v>100046</v>
      </c>
      <c r="X343" t="s">
        <v>931</v>
      </c>
      <c r="Y343">
        <v>100047</v>
      </c>
      <c r="Z343" t="s">
        <v>315</v>
      </c>
      <c r="AA343" t="s">
        <v>107</v>
      </c>
      <c r="AB343" t="s">
        <v>494</v>
      </c>
    </row>
    <row r="344" spans="18:28" x14ac:dyDescent="0.35">
      <c r="R344" s="31">
        <v>347</v>
      </c>
      <c r="S344" t="s">
        <v>336</v>
      </c>
      <c r="T344" t="s">
        <v>337</v>
      </c>
      <c r="U344" t="s">
        <v>338</v>
      </c>
      <c r="V344" t="s">
        <v>931</v>
      </c>
      <c r="W344">
        <v>100046</v>
      </c>
      <c r="X344" t="s">
        <v>931</v>
      </c>
      <c r="Y344">
        <v>100047</v>
      </c>
      <c r="Z344" t="s">
        <v>315</v>
      </c>
      <c r="AA344" t="s">
        <v>107</v>
      </c>
      <c r="AB344" t="s">
        <v>494</v>
      </c>
    </row>
    <row r="345" spans="18:28" x14ac:dyDescent="0.35">
      <c r="R345" s="31">
        <v>348</v>
      </c>
      <c r="S345" t="s">
        <v>336</v>
      </c>
      <c r="T345" t="s">
        <v>337</v>
      </c>
      <c r="U345" t="s">
        <v>338</v>
      </c>
      <c r="V345" t="s">
        <v>931</v>
      </c>
      <c r="W345">
        <v>100046</v>
      </c>
      <c r="X345" t="s">
        <v>931</v>
      </c>
      <c r="Y345">
        <v>100047</v>
      </c>
      <c r="Z345" t="s">
        <v>315</v>
      </c>
      <c r="AA345" t="s">
        <v>107</v>
      </c>
      <c r="AB345" t="s">
        <v>494</v>
      </c>
    </row>
    <row r="346" spans="18:28" x14ac:dyDescent="0.35">
      <c r="R346" s="31">
        <v>349</v>
      </c>
      <c r="S346" t="s">
        <v>336</v>
      </c>
      <c r="T346" t="s">
        <v>337</v>
      </c>
      <c r="U346" t="s">
        <v>338</v>
      </c>
      <c r="V346" t="s">
        <v>931</v>
      </c>
      <c r="W346">
        <v>100046</v>
      </c>
      <c r="X346" t="s">
        <v>931</v>
      </c>
      <c r="Y346">
        <v>100047</v>
      </c>
      <c r="Z346" t="s">
        <v>315</v>
      </c>
      <c r="AA346" t="s">
        <v>107</v>
      </c>
      <c r="AB346" t="s">
        <v>494</v>
      </c>
    </row>
    <row r="347" spans="18:28" x14ac:dyDescent="0.35">
      <c r="R347" s="31">
        <v>350</v>
      </c>
      <c r="S347" t="s">
        <v>340</v>
      </c>
      <c r="T347" t="s">
        <v>341</v>
      </c>
      <c r="U347" t="s">
        <v>342</v>
      </c>
      <c r="V347" t="s">
        <v>931</v>
      </c>
      <c r="W347">
        <v>100046</v>
      </c>
      <c r="X347" t="s">
        <v>931</v>
      </c>
      <c r="Y347">
        <v>100047</v>
      </c>
      <c r="Z347" t="s">
        <v>315</v>
      </c>
      <c r="AA347" t="s">
        <v>107</v>
      </c>
      <c r="AB347" t="s">
        <v>494</v>
      </c>
    </row>
    <row r="348" spans="18:28" x14ac:dyDescent="0.35">
      <c r="R348" s="31">
        <v>351</v>
      </c>
      <c r="S348" t="s">
        <v>340</v>
      </c>
      <c r="T348" t="s">
        <v>341</v>
      </c>
      <c r="U348" t="s">
        <v>342</v>
      </c>
      <c r="V348" t="s">
        <v>931</v>
      </c>
      <c r="W348">
        <v>100046</v>
      </c>
      <c r="X348" t="s">
        <v>931</v>
      </c>
      <c r="Y348">
        <v>100047</v>
      </c>
      <c r="Z348" t="s">
        <v>315</v>
      </c>
      <c r="AA348" t="s">
        <v>107</v>
      </c>
      <c r="AB348" t="s">
        <v>494</v>
      </c>
    </row>
    <row r="349" spans="18:28" x14ac:dyDescent="0.35">
      <c r="R349" s="31">
        <v>352</v>
      </c>
      <c r="S349" t="s">
        <v>340</v>
      </c>
      <c r="T349" t="s">
        <v>341</v>
      </c>
      <c r="U349" t="s">
        <v>342</v>
      </c>
      <c r="V349" t="s">
        <v>931</v>
      </c>
      <c r="W349">
        <v>100046</v>
      </c>
      <c r="X349" t="s">
        <v>931</v>
      </c>
      <c r="Y349">
        <v>100047</v>
      </c>
      <c r="Z349" t="s">
        <v>315</v>
      </c>
      <c r="AA349" t="s">
        <v>107</v>
      </c>
      <c r="AB349" t="s">
        <v>494</v>
      </c>
    </row>
    <row r="350" spans="18:28" x14ac:dyDescent="0.35">
      <c r="R350" s="31">
        <v>353</v>
      </c>
      <c r="S350" t="s">
        <v>340</v>
      </c>
      <c r="T350" t="s">
        <v>341</v>
      </c>
      <c r="U350" t="s">
        <v>342</v>
      </c>
      <c r="V350" t="s">
        <v>931</v>
      </c>
      <c r="W350">
        <v>100046</v>
      </c>
      <c r="X350" t="s">
        <v>931</v>
      </c>
      <c r="Y350">
        <v>100047</v>
      </c>
      <c r="Z350" t="s">
        <v>315</v>
      </c>
      <c r="AA350" t="s">
        <v>107</v>
      </c>
      <c r="AB350" t="s">
        <v>494</v>
      </c>
    </row>
    <row r="351" spans="18:28" x14ac:dyDescent="0.35">
      <c r="R351" s="31">
        <v>354</v>
      </c>
      <c r="S351" t="s">
        <v>340</v>
      </c>
      <c r="T351" t="s">
        <v>341</v>
      </c>
      <c r="U351" t="s">
        <v>342</v>
      </c>
      <c r="V351" t="s">
        <v>931</v>
      </c>
      <c r="W351">
        <v>100046</v>
      </c>
      <c r="X351" t="s">
        <v>931</v>
      </c>
      <c r="Y351">
        <v>100047</v>
      </c>
      <c r="Z351" t="s">
        <v>315</v>
      </c>
      <c r="AA351" t="s">
        <v>107</v>
      </c>
      <c r="AB351" t="s">
        <v>494</v>
      </c>
    </row>
    <row r="352" spans="18:28" x14ac:dyDescent="0.35">
      <c r="R352" s="31">
        <v>355</v>
      </c>
      <c r="S352" t="s">
        <v>340</v>
      </c>
      <c r="T352" t="s">
        <v>341</v>
      </c>
      <c r="U352" t="s">
        <v>342</v>
      </c>
      <c r="V352" t="s">
        <v>931</v>
      </c>
      <c r="W352">
        <v>100046</v>
      </c>
      <c r="X352" t="s">
        <v>931</v>
      </c>
      <c r="Y352">
        <v>100047</v>
      </c>
      <c r="Z352" t="s">
        <v>315</v>
      </c>
      <c r="AA352" t="s">
        <v>107</v>
      </c>
      <c r="AB352" t="s">
        <v>494</v>
      </c>
    </row>
    <row r="353" spans="18:28" x14ac:dyDescent="0.35">
      <c r="R353" s="31">
        <v>356</v>
      </c>
      <c r="S353" t="s">
        <v>340</v>
      </c>
      <c r="T353" t="s">
        <v>341</v>
      </c>
      <c r="U353" t="s">
        <v>342</v>
      </c>
      <c r="V353" t="s">
        <v>931</v>
      </c>
      <c r="W353">
        <v>100046</v>
      </c>
      <c r="X353" t="s">
        <v>931</v>
      </c>
      <c r="Y353">
        <v>100047</v>
      </c>
      <c r="Z353" t="s">
        <v>315</v>
      </c>
      <c r="AA353" t="s">
        <v>107</v>
      </c>
      <c r="AB353" t="s">
        <v>494</v>
      </c>
    </row>
    <row r="354" spans="18:28" x14ac:dyDescent="0.35">
      <c r="R354" s="31">
        <v>357</v>
      </c>
      <c r="S354" t="s">
        <v>340</v>
      </c>
      <c r="T354" t="s">
        <v>341</v>
      </c>
      <c r="U354" t="s">
        <v>342</v>
      </c>
      <c r="V354" t="s">
        <v>931</v>
      </c>
      <c r="W354">
        <v>100046</v>
      </c>
      <c r="X354" t="s">
        <v>931</v>
      </c>
      <c r="Y354">
        <v>100047</v>
      </c>
      <c r="Z354" t="s">
        <v>315</v>
      </c>
      <c r="AA354" t="s">
        <v>107</v>
      </c>
      <c r="AB354" t="s">
        <v>494</v>
      </c>
    </row>
    <row r="355" spans="18:28" x14ac:dyDescent="0.35">
      <c r="R355" s="31">
        <v>358</v>
      </c>
      <c r="S355" t="s">
        <v>340</v>
      </c>
      <c r="T355" t="s">
        <v>341</v>
      </c>
      <c r="U355" t="s">
        <v>342</v>
      </c>
      <c r="V355" t="s">
        <v>931</v>
      </c>
      <c r="W355">
        <v>100046</v>
      </c>
      <c r="X355" t="s">
        <v>931</v>
      </c>
      <c r="Y355">
        <v>100047</v>
      </c>
      <c r="Z355" t="s">
        <v>315</v>
      </c>
      <c r="AA355" t="s">
        <v>107</v>
      </c>
      <c r="AB355" t="s">
        <v>494</v>
      </c>
    </row>
    <row r="356" spans="18:28" x14ac:dyDescent="0.35">
      <c r="R356" s="31">
        <v>359</v>
      </c>
      <c r="S356" t="s">
        <v>340</v>
      </c>
      <c r="T356" t="s">
        <v>341</v>
      </c>
      <c r="U356" t="s">
        <v>342</v>
      </c>
      <c r="V356" t="s">
        <v>931</v>
      </c>
      <c r="W356">
        <v>100046</v>
      </c>
      <c r="X356" t="s">
        <v>931</v>
      </c>
      <c r="Y356">
        <v>100047</v>
      </c>
      <c r="Z356" t="s">
        <v>315</v>
      </c>
      <c r="AA356" t="s">
        <v>107</v>
      </c>
      <c r="AB356" t="s">
        <v>494</v>
      </c>
    </row>
    <row r="357" spans="18:28" x14ac:dyDescent="0.35">
      <c r="R357" s="31">
        <v>360</v>
      </c>
      <c r="S357" t="s">
        <v>340</v>
      </c>
      <c r="T357" t="s">
        <v>341</v>
      </c>
      <c r="U357" t="s">
        <v>342</v>
      </c>
      <c r="V357" t="s">
        <v>931</v>
      </c>
      <c r="W357">
        <v>100046</v>
      </c>
      <c r="X357" t="s">
        <v>931</v>
      </c>
      <c r="Y357">
        <v>100047</v>
      </c>
      <c r="Z357" t="s">
        <v>315</v>
      </c>
      <c r="AA357" t="s">
        <v>107</v>
      </c>
      <c r="AB357" t="s">
        <v>494</v>
      </c>
    </row>
    <row r="358" spans="18:28" x14ac:dyDescent="0.35">
      <c r="R358" s="31">
        <v>361</v>
      </c>
      <c r="S358" t="s">
        <v>340</v>
      </c>
      <c r="T358" t="s">
        <v>341</v>
      </c>
      <c r="U358" t="s">
        <v>342</v>
      </c>
      <c r="V358" t="s">
        <v>931</v>
      </c>
      <c r="W358">
        <v>100046</v>
      </c>
      <c r="X358" t="s">
        <v>931</v>
      </c>
      <c r="Y358">
        <v>100047</v>
      </c>
      <c r="Z358" t="s">
        <v>315</v>
      </c>
      <c r="AA358" t="s">
        <v>107</v>
      </c>
      <c r="AB358" t="s">
        <v>494</v>
      </c>
    </row>
    <row r="359" spans="18:28" x14ac:dyDescent="0.35">
      <c r="R359" s="31">
        <v>362</v>
      </c>
      <c r="S359" t="s">
        <v>340</v>
      </c>
      <c r="T359" t="s">
        <v>341</v>
      </c>
      <c r="U359" t="s">
        <v>342</v>
      </c>
      <c r="V359" t="s">
        <v>931</v>
      </c>
      <c r="W359">
        <v>100046</v>
      </c>
      <c r="X359" t="s">
        <v>931</v>
      </c>
      <c r="Y359">
        <v>100047</v>
      </c>
      <c r="Z359" t="s">
        <v>315</v>
      </c>
      <c r="AA359" t="s">
        <v>107</v>
      </c>
      <c r="AB359" t="s">
        <v>494</v>
      </c>
    </row>
    <row r="360" spans="18:28" x14ac:dyDescent="0.35">
      <c r="R360" s="31">
        <v>363</v>
      </c>
      <c r="S360" t="s">
        <v>340</v>
      </c>
      <c r="T360" t="s">
        <v>341</v>
      </c>
      <c r="U360" t="s">
        <v>342</v>
      </c>
      <c r="V360" t="s">
        <v>931</v>
      </c>
      <c r="W360">
        <v>100046</v>
      </c>
      <c r="X360" t="s">
        <v>931</v>
      </c>
      <c r="Y360">
        <v>100047</v>
      </c>
      <c r="Z360" t="s">
        <v>315</v>
      </c>
      <c r="AA360" t="s">
        <v>107</v>
      </c>
      <c r="AB360" t="s">
        <v>494</v>
      </c>
    </row>
    <row r="361" spans="18:28" x14ac:dyDescent="0.35">
      <c r="R361" s="31">
        <v>364</v>
      </c>
      <c r="S361" t="s">
        <v>340</v>
      </c>
      <c r="T361" t="s">
        <v>341</v>
      </c>
      <c r="U361" t="s">
        <v>342</v>
      </c>
      <c r="V361" t="s">
        <v>931</v>
      </c>
      <c r="W361">
        <v>100046</v>
      </c>
      <c r="X361" t="s">
        <v>931</v>
      </c>
      <c r="Y361">
        <v>100047</v>
      </c>
      <c r="Z361" t="s">
        <v>315</v>
      </c>
      <c r="AA361" t="s">
        <v>107</v>
      </c>
      <c r="AB361" t="s">
        <v>494</v>
      </c>
    </row>
    <row r="362" spans="18:28" x14ac:dyDescent="0.35">
      <c r="R362" s="31">
        <v>365</v>
      </c>
      <c r="S362" t="s">
        <v>340</v>
      </c>
      <c r="T362" t="s">
        <v>341</v>
      </c>
      <c r="U362" t="s">
        <v>342</v>
      </c>
      <c r="V362" t="s">
        <v>931</v>
      </c>
      <c r="W362">
        <v>100046</v>
      </c>
      <c r="X362" t="s">
        <v>931</v>
      </c>
      <c r="Y362">
        <v>100047</v>
      </c>
      <c r="Z362" t="s">
        <v>315</v>
      </c>
      <c r="AA362" t="s">
        <v>107</v>
      </c>
      <c r="AB362" t="s">
        <v>494</v>
      </c>
    </row>
    <row r="363" spans="18:28" x14ac:dyDescent="0.35">
      <c r="R363" s="31">
        <v>366</v>
      </c>
      <c r="S363" t="s">
        <v>340</v>
      </c>
      <c r="T363" t="s">
        <v>341</v>
      </c>
      <c r="U363" t="s">
        <v>342</v>
      </c>
      <c r="V363" t="s">
        <v>931</v>
      </c>
      <c r="W363">
        <v>100046</v>
      </c>
      <c r="X363" t="s">
        <v>931</v>
      </c>
      <c r="Y363">
        <v>100047</v>
      </c>
      <c r="Z363" t="s">
        <v>315</v>
      </c>
      <c r="AA363" t="s">
        <v>107</v>
      </c>
      <c r="AB363" t="s">
        <v>494</v>
      </c>
    </row>
    <row r="364" spans="18:28" x14ac:dyDescent="0.35">
      <c r="R364" s="31">
        <v>367</v>
      </c>
      <c r="S364" t="s">
        <v>340</v>
      </c>
      <c r="T364" t="s">
        <v>341</v>
      </c>
      <c r="U364" t="s">
        <v>342</v>
      </c>
      <c r="V364" t="s">
        <v>931</v>
      </c>
      <c r="W364">
        <v>100046</v>
      </c>
      <c r="X364" t="s">
        <v>931</v>
      </c>
      <c r="Y364">
        <v>100047</v>
      </c>
      <c r="Z364" t="s">
        <v>315</v>
      </c>
      <c r="AA364" t="s">
        <v>107</v>
      </c>
      <c r="AB364" t="s">
        <v>494</v>
      </c>
    </row>
    <row r="365" spans="18:28" x14ac:dyDescent="0.35">
      <c r="R365" s="31">
        <v>368</v>
      </c>
      <c r="S365" t="s">
        <v>340</v>
      </c>
      <c r="T365" t="s">
        <v>341</v>
      </c>
      <c r="U365" t="s">
        <v>342</v>
      </c>
      <c r="V365" t="s">
        <v>931</v>
      </c>
      <c r="W365">
        <v>100046</v>
      </c>
      <c r="X365" t="s">
        <v>931</v>
      </c>
      <c r="Y365">
        <v>100047</v>
      </c>
      <c r="Z365" t="s">
        <v>315</v>
      </c>
      <c r="AA365" t="s">
        <v>107</v>
      </c>
      <c r="AB365" t="s">
        <v>494</v>
      </c>
    </row>
    <row r="366" spans="18:28" x14ac:dyDescent="0.35">
      <c r="R366" s="31">
        <v>369</v>
      </c>
      <c r="S366" t="s">
        <v>340</v>
      </c>
      <c r="T366" t="s">
        <v>341</v>
      </c>
      <c r="U366" t="s">
        <v>342</v>
      </c>
      <c r="V366" t="s">
        <v>931</v>
      </c>
      <c r="W366">
        <v>100046</v>
      </c>
      <c r="X366" t="s">
        <v>931</v>
      </c>
      <c r="Y366">
        <v>100047</v>
      </c>
      <c r="Z366" t="s">
        <v>315</v>
      </c>
      <c r="AA366" t="s">
        <v>107</v>
      </c>
      <c r="AB366" t="s">
        <v>494</v>
      </c>
    </row>
    <row r="367" spans="18:28" x14ac:dyDescent="0.35">
      <c r="R367" s="31">
        <v>370</v>
      </c>
      <c r="S367" t="s">
        <v>344</v>
      </c>
      <c r="T367" t="s">
        <v>345</v>
      </c>
      <c r="U367" t="s">
        <v>346</v>
      </c>
      <c r="V367" t="s">
        <v>347</v>
      </c>
      <c r="W367">
        <v>132609</v>
      </c>
      <c r="X367" t="s">
        <v>932</v>
      </c>
      <c r="Y367">
        <v>132610</v>
      </c>
      <c r="Z367" t="s">
        <v>132</v>
      </c>
      <c r="AA367" t="s">
        <v>107</v>
      </c>
      <c r="AB367" t="s">
        <v>494</v>
      </c>
    </row>
    <row r="368" spans="18:28" x14ac:dyDescent="0.35">
      <c r="R368" s="31">
        <v>371</v>
      </c>
      <c r="S368" t="s">
        <v>344</v>
      </c>
      <c r="T368" t="s">
        <v>345</v>
      </c>
      <c r="U368" t="s">
        <v>346</v>
      </c>
      <c r="V368" t="s">
        <v>347</v>
      </c>
      <c r="W368">
        <v>132609</v>
      </c>
      <c r="X368" t="s">
        <v>932</v>
      </c>
      <c r="Y368">
        <v>132610</v>
      </c>
      <c r="Z368" t="s">
        <v>132</v>
      </c>
      <c r="AA368" t="s">
        <v>107</v>
      </c>
      <c r="AB368" t="s">
        <v>494</v>
      </c>
    </row>
    <row r="369" spans="18:28" x14ac:dyDescent="0.35">
      <c r="R369" s="31">
        <v>372</v>
      </c>
      <c r="S369" t="s">
        <v>344</v>
      </c>
      <c r="T369" t="s">
        <v>345</v>
      </c>
      <c r="U369" t="s">
        <v>346</v>
      </c>
      <c r="V369" t="s">
        <v>347</v>
      </c>
      <c r="W369">
        <v>132609</v>
      </c>
      <c r="X369" t="s">
        <v>932</v>
      </c>
      <c r="Y369">
        <v>132610</v>
      </c>
      <c r="Z369" t="s">
        <v>132</v>
      </c>
      <c r="AA369" t="s">
        <v>107</v>
      </c>
      <c r="AB369" t="s">
        <v>494</v>
      </c>
    </row>
    <row r="370" spans="18:28" x14ac:dyDescent="0.35">
      <c r="R370" s="31">
        <v>373</v>
      </c>
      <c r="S370" t="s">
        <v>344</v>
      </c>
      <c r="T370" t="s">
        <v>345</v>
      </c>
      <c r="U370" t="s">
        <v>346</v>
      </c>
      <c r="V370" t="s">
        <v>347</v>
      </c>
      <c r="W370">
        <v>132609</v>
      </c>
      <c r="X370" t="s">
        <v>932</v>
      </c>
      <c r="Y370">
        <v>132610</v>
      </c>
      <c r="Z370" t="s">
        <v>132</v>
      </c>
      <c r="AA370" t="s">
        <v>107</v>
      </c>
      <c r="AB370" t="s">
        <v>494</v>
      </c>
    </row>
    <row r="371" spans="18:28" x14ac:dyDescent="0.35">
      <c r="R371" s="31">
        <v>374</v>
      </c>
      <c r="S371" t="s">
        <v>344</v>
      </c>
      <c r="T371" t="s">
        <v>345</v>
      </c>
      <c r="U371" t="s">
        <v>346</v>
      </c>
      <c r="V371" t="s">
        <v>347</v>
      </c>
      <c r="W371">
        <v>132609</v>
      </c>
      <c r="X371" t="s">
        <v>932</v>
      </c>
      <c r="Y371">
        <v>132610</v>
      </c>
      <c r="Z371" t="s">
        <v>132</v>
      </c>
      <c r="AA371" t="s">
        <v>107</v>
      </c>
      <c r="AB371" t="s">
        <v>494</v>
      </c>
    </row>
    <row r="372" spans="18:28" x14ac:dyDescent="0.35">
      <c r="R372" s="31">
        <v>376</v>
      </c>
      <c r="S372" t="s">
        <v>344</v>
      </c>
      <c r="T372" t="s">
        <v>345</v>
      </c>
      <c r="U372" t="s">
        <v>346</v>
      </c>
      <c r="V372" t="s">
        <v>347</v>
      </c>
      <c r="W372">
        <v>132609</v>
      </c>
      <c r="X372" t="s">
        <v>932</v>
      </c>
      <c r="Y372">
        <v>132610</v>
      </c>
      <c r="Z372" t="s">
        <v>132</v>
      </c>
      <c r="AA372" t="s">
        <v>107</v>
      </c>
      <c r="AB372" t="s">
        <v>494</v>
      </c>
    </row>
    <row r="373" spans="18:28" x14ac:dyDescent="0.35">
      <c r="R373" s="31">
        <v>377</v>
      </c>
      <c r="S373" t="s">
        <v>344</v>
      </c>
      <c r="T373" t="s">
        <v>345</v>
      </c>
      <c r="U373" t="s">
        <v>346</v>
      </c>
      <c r="V373" t="s">
        <v>347</v>
      </c>
      <c r="W373">
        <v>132609</v>
      </c>
      <c r="X373" t="s">
        <v>932</v>
      </c>
      <c r="Y373">
        <v>132610</v>
      </c>
      <c r="Z373" t="s">
        <v>132</v>
      </c>
      <c r="AA373" t="s">
        <v>107</v>
      </c>
      <c r="AB373" t="s">
        <v>494</v>
      </c>
    </row>
    <row r="374" spans="18:28" x14ac:dyDescent="0.35">
      <c r="R374" s="31">
        <v>378</v>
      </c>
      <c r="S374" t="s">
        <v>344</v>
      </c>
      <c r="T374" t="s">
        <v>345</v>
      </c>
      <c r="U374" t="s">
        <v>346</v>
      </c>
      <c r="V374" t="s">
        <v>347</v>
      </c>
      <c r="W374">
        <v>132609</v>
      </c>
      <c r="X374" t="s">
        <v>932</v>
      </c>
      <c r="Y374">
        <v>132610</v>
      </c>
      <c r="Z374" t="s">
        <v>132</v>
      </c>
      <c r="AA374" t="s">
        <v>107</v>
      </c>
      <c r="AB374" t="s">
        <v>494</v>
      </c>
    </row>
    <row r="375" spans="18:28" x14ac:dyDescent="0.35">
      <c r="R375" s="31">
        <v>379</v>
      </c>
      <c r="S375" t="s">
        <v>344</v>
      </c>
      <c r="T375" t="s">
        <v>345</v>
      </c>
      <c r="U375" t="s">
        <v>346</v>
      </c>
      <c r="V375" t="s">
        <v>347</v>
      </c>
      <c r="W375">
        <v>132609</v>
      </c>
      <c r="X375" t="s">
        <v>932</v>
      </c>
      <c r="Y375">
        <v>132610</v>
      </c>
      <c r="Z375" t="s">
        <v>132</v>
      </c>
      <c r="AA375" t="s">
        <v>107</v>
      </c>
      <c r="AB375" t="s">
        <v>494</v>
      </c>
    </row>
    <row r="376" spans="18:28" x14ac:dyDescent="0.35">
      <c r="R376" s="31">
        <v>380</v>
      </c>
      <c r="S376" t="s">
        <v>351</v>
      </c>
      <c r="T376" t="s">
        <v>345</v>
      </c>
      <c r="U376" t="s">
        <v>346</v>
      </c>
      <c r="V376" t="s">
        <v>931</v>
      </c>
      <c r="W376">
        <v>100046</v>
      </c>
      <c r="X376" t="s">
        <v>931</v>
      </c>
      <c r="Y376">
        <v>100047</v>
      </c>
      <c r="Z376" t="s">
        <v>315</v>
      </c>
      <c r="AA376" t="s">
        <v>107</v>
      </c>
      <c r="AB376" t="s">
        <v>494</v>
      </c>
    </row>
    <row r="377" spans="18:28" x14ac:dyDescent="0.35">
      <c r="R377" s="31">
        <v>381</v>
      </c>
      <c r="S377" t="s">
        <v>351</v>
      </c>
      <c r="T377" t="s">
        <v>345</v>
      </c>
      <c r="U377" t="s">
        <v>346</v>
      </c>
      <c r="V377" t="s">
        <v>931</v>
      </c>
      <c r="W377">
        <v>100046</v>
      </c>
      <c r="X377" t="s">
        <v>931</v>
      </c>
      <c r="Y377">
        <v>100047</v>
      </c>
      <c r="Z377" t="s">
        <v>315</v>
      </c>
      <c r="AA377" t="s">
        <v>107</v>
      </c>
      <c r="AB377" t="s">
        <v>494</v>
      </c>
    </row>
    <row r="378" spans="18:28" x14ac:dyDescent="0.35">
      <c r="R378" s="31">
        <v>382</v>
      </c>
      <c r="S378" t="s">
        <v>351</v>
      </c>
      <c r="T378" t="s">
        <v>345</v>
      </c>
      <c r="U378" t="s">
        <v>346</v>
      </c>
      <c r="V378" t="s">
        <v>931</v>
      </c>
      <c r="W378">
        <v>100046</v>
      </c>
      <c r="X378" t="s">
        <v>931</v>
      </c>
      <c r="Y378">
        <v>100047</v>
      </c>
      <c r="Z378" t="s">
        <v>315</v>
      </c>
      <c r="AA378" t="s">
        <v>107</v>
      </c>
      <c r="AB378" t="s">
        <v>494</v>
      </c>
    </row>
    <row r="379" spans="18:28" x14ac:dyDescent="0.35">
      <c r="R379" s="31">
        <v>383</v>
      </c>
      <c r="S379" t="s">
        <v>351</v>
      </c>
      <c r="T379" t="s">
        <v>345</v>
      </c>
      <c r="U379" t="s">
        <v>346</v>
      </c>
      <c r="V379" t="s">
        <v>931</v>
      </c>
      <c r="W379">
        <v>100046</v>
      </c>
      <c r="X379" t="s">
        <v>931</v>
      </c>
      <c r="Y379">
        <v>100047</v>
      </c>
      <c r="Z379" t="s">
        <v>315</v>
      </c>
      <c r="AA379" t="s">
        <v>107</v>
      </c>
      <c r="AB379" t="s">
        <v>494</v>
      </c>
    </row>
    <row r="380" spans="18:28" x14ac:dyDescent="0.35">
      <c r="R380" s="31">
        <v>384</v>
      </c>
      <c r="S380" t="s">
        <v>344</v>
      </c>
      <c r="T380" t="s">
        <v>345</v>
      </c>
      <c r="U380" t="s">
        <v>346</v>
      </c>
      <c r="V380" t="s">
        <v>347</v>
      </c>
      <c r="W380">
        <v>132609</v>
      </c>
      <c r="X380" t="s">
        <v>932</v>
      </c>
      <c r="Y380">
        <v>132610</v>
      </c>
      <c r="Z380" t="s">
        <v>132</v>
      </c>
      <c r="AA380" t="s">
        <v>107</v>
      </c>
      <c r="AB380" t="s">
        <v>494</v>
      </c>
    </row>
    <row r="381" spans="18:28" x14ac:dyDescent="0.35">
      <c r="R381" s="31">
        <v>385</v>
      </c>
      <c r="S381" t="s">
        <v>344</v>
      </c>
      <c r="T381" t="s">
        <v>345</v>
      </c>
      <c r="U381" t="s">
        <v>346</v>
      </c>
      <c r="V381" t="s">
        <v>347</v>
      </c>
      <c r="W381">
        <v>132609</v>
      </c>
      <c r="X381" t="s">
        <v>932</v>
      </c>
      <c r="Y381">
        <v>132610</v>
      </c>
      <c r="Z381" t="s">
        <v>132</v>
      </c>
      <c r="AA381" t="s">
        <v>107</v>
      </c>
      <c r="AB381" t="s">
        <v>494</v>
      </c>
    </row>
    <row r="382" spans="18:28" x14ac:dyDescent="0.35">
      <c r="R382" s="31">
        <v>386</v>
      </c>
      <c r="S382" t="s">
        <v>354</v>
      </c>
      <c r="T382" t="s">
        <v>355</v>
      </c>
      <c r="U382" t="s">
        <v>356</v>
      </c>
      <c r="V382" t="s">
        <v>931</v>
      </c>
      <c r="W382">
        <v>100046</v>
      </c>
      <c r="X382" t="s">
        <v>931</v>
      </c>
      <c r="Y382">
        <v>100047</v>
      </c>
      <c r="Z382" t="s">
        <v>315</v>
      </c>
      <c r="AA382" t="s">
        <v>107</v>
      </c>
      <c r="AB382" t="s">
        <v>494</v>
      </c>
    </row>
    <row r="383" spans="18:28" x14ac:dyDescent="0.35">
      <c r="R383" s="31">
        <v>387</v>
      </c>
      <c r="S383" t="s">
        <v>354</v>
      </c>
      <c r="T383" t="s">
        <v>355</v>
      </c>
      <c r="U383" t="s">
        <v>356</v>
      </c>
      <c r="V383" t="s">
        <v>931</v>
      </c>
      <c r="W383">
        <v>100046</v>
      </c>
      <c r="X383" t="s">
        <v>931</v>
      </c>
      <c r="Y383">
        <v>100047</v>
      </c>
      <c r="Z383" t="s">
        <v>315</v>
      </c>
      <c r="AA383" t="s">
        <v>107</v>
      </c>
      <c r="AB383" t="s">
        <v>494</v>
      </c>
    </row>
    <row r="384" spans="18:28" x14ac:dyDescent="0.35">
      <c r="R384" s="31">
        <v>388</v>
      </c>
      <c r="S384" t="s">
        <v>354</v>
      </c>
      <c r="T384" t="s">
        <v>355</v>
      </c>
      <c r="U384" t="s">
        <v>356</v>
      </c>
      <c r="V384" t="s">
        <v>931</v>
      </c>
      <c r="W384">
        <v>100046</v>
      </c>
      <c r="X384" t="s">
        <v>931</v>
      </c>
      <c r="Y384">
        <v>100047</v>
      </c>
      <c r="Z384" t="s">
        <v>315</v>
      </c>
      <c r="AA384" t="s">
        <v>107</v>
      </c>
      <c r="AB384" t="s">
        <v>494</v>
      </c>
    </row>
    <row r="385" spans="18:28" x14ac:dyDescent="0.35">
      <c r="R385" s="31">
        <v>389</v>
      </c>
      <c r="S385" t="s">
        <v>354</v>
      </c>
      <c r="T385" t="s">
        <v>355</v>
      </c>
      <c r="U385" t="s">
        <v>356</v>
      </c>
      <c r="V385" t="s">
        <v>931</v>
      </c>
      <c r="W385">
        <v>100046</v>
      </c>
      <c r="X385" t="s">
        <v>931</v>
      </c>
      <c r="Y385">
        <v>100047</v>
      </c>
      <c r="Z385" t="s">
        <v>315</v>
      </c>
      <c r="AA385" t="s">
        <v>107</v>
      </c>
      <c r="AB385" t="s">
        <v>494</v>
      </c>
    </row>
    <row r="386" spans="18:28" x14ac:dyDescent="0.35">
      <c r="R386" s="31">
        <v>390</v>
      </c>
      <c r="S386" t="s">
        <v>354</v>
      </c>
      <c r="T386" t="s">
        <v>355</v>
      </c>
      <c r="U386" t="s">
        <v>356</v>
      </c>
      <c r="V386" t="s">
        <v>931</v>
      </c>
      <c r="W386">
        <v>100046</v>
      </c>
      <c r="X386" t="s">
        <v>931</v>
      </c>
      <c r="Y386">
        <v>100047</v>
      </c>
      <c r="Z386" t="s">
        <v>315</v>
      </c>
      <c r="AA386" t="s">
        <v>107</v>
      </c>
      <c r="AB386" t="s">
        <v>494</v>
      </c>
    </row>
    <row r="387" spans="18:28" x14ac:dyDescent="0.35">
      <c r="R387" s="31">
        <v>391</v>
      </c>
      <c r="S387" t="s">
        <v>354</v>
      </c>
      <c r="T387" t="s">
        <v>355</v>
      </c>
      <c r="U387" t="s">
        <v>356</v>
      </c>
      <c r="V387" t="s">
        <v>931</v>
      </c>
      <c r="W387">
        <v>100046</v>
      </c>
      <c r="X387" t="s">
        <v>931</v>
      </c>
      <c r="Y387">
        <v>100047</v>
      </c>
      <c r="Z387" t="s">
        <v>315</v>
      </c>
      <c r="AA387" t="s">
        <v>107</v>
      </c>
      <c r="AB387" t="s">
        <v>494</v>
      </c>
    </row>
    <row r="388" spans="18:28" x14ac:dyDescent="0.35">
      <c r="R388" s="31">
        <v>392</v>
      </c>
      <c r="S388" t="s">
        <v>354</v>
      </c>
      <c r="T388" t="s">
        <v>355</v>
      </c>
      <c r="U388" t="s">
        <v>356</v>
      </c>
      <c r="V388" t="s">
        <v>931</v>
      </c>
      <c r="W388">
        <v>100046</v>
      </c>
      <c r="X388" t="s">
        <v>931</v>
      </c>
      <c r="Y388">
        <v>100047</v>
      </c>
      <c r="Z388" t="s">
        <v>315</v>
      </c>
      <c r="AA388" t="s">
        <v>107</v>
      </c>
      <c r="AB388" t="s">
        <v>494</v>
      </c>
    </row>
    <row r="389" spans="18:28" x14ac:dyDescent="0.35">
      <c r="R389" s="31">
        <v>393</v>
      </c>
      <c r="S389" t="s">
        <v>354</v>
      </c>
      <c r="T389" t="s">
        <v>355</v>
      </c>
      <c r="U389" t="s">
        <v>356</v>
      </c>
      <c r="V389" t="s">
        <v>931</v>
      </c>
      <c r="W389">
        <v>100046</v>
      </c>
      <c r="X389" t="s">
        <v>931</v>
      </c>
      <c r="Y389">
        <v>100047</v>
      </c>
      <c r="Z389" t="s">
        <v>315</v>
      </c>
      <c r="AA389" t="s">
        <v>107</v>
      </c>
      <c r="AB389" t="s">
        <v>494</v>
      </c>
    </row>
    <row r="390" spans="18:28" x14ac:dyDescent="0.35">
      <c r="R390" s="31">
        <v>394</v>
      </c>
      <c r="S390" t="s">
        <v>354</v>
      </c>
      <c r="T390" t="s">
        <v>355</v>
      </c>
      <c r="U390" t="s">
        <v>356</v>
      </c>
      <c r="V390" t="s">
        <v>931</v>
      </c>
      <c r="W390">
        <v>100046</v>
      </c>
      <c r="X390" t="s">
        <v>931</v>
      </c>
      <c r="Y390">
        <v>100047</v>
      </c>
      <c r="Z390" t="s">
        <v>315</v>
      </c>
      <c r="AA390" t="s">
        <v>107</v>
      </c>
      <c r="AB390" t="s">
        <v>494</v>
      </c>
    </row>
    <row r="391" spans="18:28" x14ac:dyDescent="0.35">
      <c r="R391" s="31">
        <v>395</v>
      </c>
      <c r="S391" t="s">
        <v>354</v>
      </c>
      <c r="T391" t="s">
        <v>355</v>
      </c>
      <c r="U391" t="s">
        <v>356</v>
      </c>
      <c r="V391" t="s">
        <v>931</v>
      </c>
      <c r="W391">
        <v>100046</v>
      </c>
      <c r="X391" t="s">
        <v>931</v>
      </c>
      <c r="Y391">
        <v>100047</v>
      </c>
      <c r="Z391" t="s">
        <v>315</v>
      </c>
      <c r="AA391" t="s">
        <v>107</v>
      </c>
      <c r="AB391" t="s">
        <v>494</v>
      </c>
    </row>
    <row r="392" spans="18:28" x14ac:dyDescent="0.35">
      <c r="R392" s="31">
        <v>396</v>
      </c>
      <c r="S392" t="s">
        <v>354</v>
      </c>
      <c r="T392" t="s">
        <v>355</v>
      </c>
      <c r="U392" t="s">
        <v>356</v>
      </c>
      <c r="V392" t="s">
        <v>931</v>
      </c>
      <c r="W392">
        <v>100046</v>
      </c>
      <c r="X392" t="s">
        <v>931</v>
      </c>
      <c r="Y392">
        <v>100047</v>
      </c>
      <c r="Z392" t="s">
        <v>315</v>
      </c>
      <c r="AA392" t="s">
        <v>107</v>
      </c>
      <c r="AB392" t="s">
        <v>494</v>
      </c>
    </row>
    <row r="393" spans="18:28" x14ac:dyDescent="0.35">
      <c r="R393" s="31">
        <v>397</v>
      </c>
      <c r="S393" t="s">
        <v>354</v>
      </c>
      <c r="T393" t="s">
        <v>355</v>
      </c>
      <c r="U393" t="s">
        <v>356</v>
      </c>
      <c r="V393" t="s">
        <v>931</v>
      </c>
      <c r="W393">
        <v>100046</v>
      </c>
      <c r="X393" t="s">
        <v>931</v>
      </c>
      <c r="Y393">
        <v>100047</v>
      </c>
      <c r="Z393" t="s">
        <v>315</v>
      </c>
      <c r="AA393" t="s">
        <v>107</v>
      </c>
      <c r="AB393" t="s">
        <v>494</v>
      </c>
    </row>
    <row r="394" spans="18:28" x14ac:dyDescent="0.35">
      <c r="R394" s="31">
        <v>398</v>
      </c>
      <c r="S394" t="s">
        <v>329</v>
      </c>
      <c r="T394" t="s">
        <v>330</v>
      </c>
      <c r="U394" t="s">
        <v>331</v>
      </c>
      <c r="V394" t="s">
        <v>929</v>
      </c>
      <c r="W394">
        <v>100038</v>
      </c>
      <c r="X394" t="s">
        <v>930</v>
      </c>
      <c r="Y394">
        <v>100039</v>
      </c>
      <c r="Z394" t="s">
        <v>315</v>
      </c>
      <c r="AA394" t="s">
        <v>107</v>
      </c>
      <c r="AB394" t="s">
        <v>494</v>
      </c>
    </row>
    <row r="395" spans="18:28" x14ac:dyDescent="0.35">
      <c r="R395" s="31">
        <v>399</v>
      </c>
      <c r="S395" t="s">
        <v>329</v>
      </c>
      <c r="T395" t="s">
        <v>330</v>
      </c>
      <c r="U395" t="s">
        <v>331</v>
      </c>
      <c r="V395" t="s">
        <v>929</v>
      </c>
      <c r="W395">
        <v>100038</v>
      </c>
      <c r="X395" t="s">
        <v>930</v>
      </c>
      <c r="Y395">
        <v>100039</v>
      </c>
      <c r="Z395" t="s">
        <v>315</v>
      </c>
      <c r="AA395" t="s">
        <v>107</v>
      </c>
      <c r="AB395" t="s">
        <v>494</v>
      </c>
    </row>
    <row r="396" spans="18:28" x14ac:dyDescent="0.35">
      <c r="R396" s="31">
        <v>400</v>
      </c>
      <c r="S396" t="s">
        <v>359</v>
      </c>
      <c r="T396" t="s">
        <v>360</v>
      </c>
      <c r="U396" t="s">
        <v>361</v>
      </c>
      <c r="V396" t="s">
        <v>933</v>
      </c>
      <c r="W396">
        <v>130329</v>
      </c>
      <c r="X396" t="s">
        <v>933</v>
      </c>
      <c r="Y396">
        <v>130330</v>
      </c>
      <c r="Z396" t="s">
        <v>141</v>
      </c>
      <c r="AA396" t="s">
        <v>107</v>
      </c>
      <c r="AB396" t="s">
        <v>1701</v>
      </c>
    </row>
    <row r="397" spans="18:28" x14ac:dyDescent="0.35">
      <c r="R397" s="31">
        <v>401</v>
      </c>
      <c r="S397" t="s">
        <v>359</v>
      </c>
      <c r="T397" t="s">
        <v>360</v>
      </c>
      <c r="U397" t="s">
        <v>361</v>
      </c>
      <c r="V397" t="s">
        <v>933</v>
      </c>
      <c r="W397">
        <v>130329</v>
      </c>
      <c r="X397" t="s">
        <v>933</v>
      </c>
      <c r="Y397">
        <v>130330</v>
      </c>
      <c r="Z397" t="s">
        <v>141</v>
      </c>
      <c r="AA397" t="s">
        <v>107</v>
      </c>
      <c r="AB397" t="s">
        <v>1701</v>
      </c>
    </row>
    <row r="398" spans="18:28" x14ac:dyDescent="0.35">
      <c r="R398" s="31">
        <v>402</v>
      </c>
      <c r="S398" t="s">
        <v>359</v>
      </c>
      <c r="T398" t="s">
        <v>360</v>
      </c>
      <c r="U398" t="s">
        <v>361</v>
      </c>
      <c r="V398" t="s">
        <v>933</v>
      </c>
      <c r="W398">
        <v>130329</v>
      </c>
      <c r="X398" t="s">
        <v>933</v>
      </c>
      <c r="Y398">
        <v>130330</v>
      </c>
      <c r="Z398" t="s">
        <v>141</v>
      </c>
      <c r="AA398" t="s">
        <v>107</v>
      </c>
      <c r="AB398" t="s">
        <v>1701</v>
      </c>
    </row>
    <row r="399" spans="18:28" x14ac:dyDescent="0.35">
      <c r="R399" s="31">
        <v>403</v>
      </c>
      <c r="S399" t="s">
        <v>359</v>
      </c>
      <c r="T399" t="s">
        <v>360</v>
      </c>
      <c r="U399" t="s">
        <v>361</v>
      </c>
      <c r="V399" t="s">
        <v>933</v>
      </c>
      <c r="W399">
        <v>130329</v>
      </c>
      <c r="X399" t="s">
        <v>933</v>
      </c>
      <c r="Y399">
        <v>130330</v>
      </c>
      <c r="Z399" t="s">
        <v>141</v>
      </c>
      <c r="AA399" t="s">
        <v>107</v>
      </c>
      <c r="AB399" t="s">
        <v>1701</v>
      </c>
    </row>
    <row r="400" spans="18:28" x14ac:dyDescent="0.35">
      <c r="R400" s="31">
        <v>404</v>
      </c>
      <c r="S400" t="s">
        <v>359</v>
      </c>
      <c r="T400" t="s">
        <v>360</v>
      </c>
      <c r="U400" t="s">
        <v>361</v>
      </c>
      <c r="V400" t="s">
        <v>933</v>
      </c>
      <c r="W400">
        <v>130329</v>
      </c>
      <c r="X400" t="s">
        <v>933</v>
      </c>
      <c r="Y400">
        <v>130330</v>
      </c>
      <c r="Z400" t="s">
        <v>141</v>
      </c>
      <c r="AA400" t="s">
        <v>107</v>
      </c>
      <c r="AB400" t="s">
        <v>1701</v>
      </c>
    </row>
    <row r="401" spans="18:28" x14ac:dyDescent="0.35">
      <c r="R401" s="31">
        <v>405</v>
      </c>
      <c r="S401" t="s">
        <v>359</v>
      </c>
      <c r="T401" t="s">
        <v>360</v>
      </c>
      <c r="U401" t="s">
        <v>361</v>
      </c>
      <c r="V401" t="s">
        <v>933</v>
      </c>
      <c r="W401">
        <v>130329</v>
      </c>
      <c r="X401" t="s">
        <v>933</v>
      </c>
      <c r="Y401">
        <v>130330</v>
      </c>
      <c r="Z401" t="s">
        <v>141</v>
      </c>
      <c r="AA401" t="s">
        <v>107</v>
      </c>
      <c r="AB401" t="s">
        <v>1701</v>
      </c>
    </row>
    <row r="402" spans="18:28" x14ac:dyDescent="0.35">
      <c r="R402" s="31">
        <v>406</v>
      </c>
      <c r="S402" t="s">
        <v>359</v>
      </c>
      <c r="T402" t="s">
        <v>360</v>
      </c>
      <c r="U402" t="s">
        <v>361</v>
      </c>
      <c r="V402" t="s">
        <v>933</v>
      </c>
      <c r="W402">
        <v>130329</v>
      </c>
      <c r="X402" t="s">
        <v>933</v>
      </c>
      <c r="Y402">
        <v>130330</v>
      </c>
      <c r="Z402" t="s">
        <v>141</v>
      </c>
      <c r="AA402" t="s">
        <v>107</v>
      </c>
      <c r="AB402" t="s">
        <v>1701</v>
      </c>
    </row>
    <row r="403" spans="18:28" x14ac:dyDescent="0.35">
      <c r="R403" s="31">
        <v>407</v>
      </c>
      <c r="S403" t="s">
        <v>359</v>
      </c>
      <c r="T403" t="s">
        <v>360</v>
      </c>
      <c r="U403" t="s">
        <v>361</v>
      </c>
      <c r="V403" t="s">
        <v>933</v>
      </c>
      <c r="W403">
        <v>130329</v>
      </c>
      <c r="X403" t="s">
        <v>933</v>
      </c>
      <c r="Y403">
        <v>130330</v>
      </c>
      <c r="Z403" t="s">
        <v>141</v>
      </c>
      <c r="AA403" t="s">
        <v>107</v>
      </c>
      <c r="AB403" t="s">
        <v>1701</v>
      </c>
    </row>
    <row r="404" spans="18:28" x14ac:dyDescent="0.35">
      <c r="R404" s="31">
        <v>408</v>
      </c>
      <c r="S404" t="s">
        <v>359</v>
      </c>
      <c r="T404" t="s">
        <v>360</v>
      </c>
      <c r="U404" t="s">
        <v>361</v>
      </c>
      <c r="V404" t="s">
        <v>933</v>
      </c>
      <c r="W404">
        <v>130329</v>
      </c>
      <c r="X404" t="s">
        <v>933</v>
      </c>
      <c r="Y404">
        <v>130330</v>
      </c>
      <c r="Z404" t="s">
        <v>141</v>
      </c>
      <c r="AA404" t="s">
        <v>107</v>
      </c>
      <c r="AB404" t="s">
        <v>1701</v>
      </c>
    </row>
    <row r="405" spans="18:28" x14ac:dyDescent="0.35">
      <c r="R405" s="31">
        <v>409</v>
      </c>
      <c r="S405" t="s">
        <v>359</v>
      </c>
      <c r="T405" t="s">
        <v>360</v>
      </c>
      <c r="U405" t="s">
        <v>361</v>
      </c>
      <c r="V405" t="s">
        <v>933</v>
      </c>
      <c r="W405">
        <v>130329</v>
      </c>
      <c r="X405" t="s">
        <v>933</v>
      </c>
      <c r="Y405">
        <v>130330</v>
      </c>
      <c r="Z405" t="s">
        <v>141</v>
      </c>
      <c r="AA405" t="s">
        <v>107</v>
      </c>
      <c r="AB405" t="s">
        <v>1701</v>
      </c>
    </row>
    <row r="406" spans="18:28" x14ac:dyDescent="0.35">
      <c r="R406" s="31">
        <v>410</v>
      </c>
      <c r="S406" t="s">
        <v>359</v>
      </c>
      <c r="T406" t="s">
        <v>360</v>
      </c>
      <c r="U406" t="s">
        <v>361</v>
      </c>
      <c r="V406" t="s">
        <v>933</v>
      </c>
      <c r="W406">
        <v>130329</v>
      </c>
      <c r="X406" t="s">
        <v>933</v>
      </c>
      <c r="Y406">
        <v>130330</v>
      </c>
      <c r="Z406" t="s">
        <v>141</v>
      </c>
      <c r="AA406" t="s">
        <v>107</v>
      </c>
      <c r="AB406" t="s">
        <v>1701</v>
      </c>
    </row>
    <row r="407" spans="18:28" x14ac:dyDescent="0.35">
      <c r="R407" s="31">
        <v>411</v>
      </c>
      <c r="S407" t="s">
        <v>359</v>
      </c>
      <c r="T407" t="s">
        <v>360</v>
      </c>
      <c r="U407" t="s">
        <v>361</v>
      </c>
      <c r="V407" t="s">
        <v>933</v>
      </c>
      <c r="W407">
        <v>130329</v>
      </c>
      <c r="X407" t="s">
        <v>933</v>
      </c>
      <c r="Y407">
        <v>130330</v>
      </c>
      <c r="Z407" t="s">
        <v>141</v>
      </c>
      <c r="AA407" t="s">
        <v>107</v>
      </c>
      <c r="AB407" t="s">
        <v>1701</v>
      </c>
    </row>
    <row r="408" spans="18:28" x14ac:dyDescent="0.35">
      <c r="R408" s="31">
        <v>412</v>
      </c>
      <c r="S408" t="s">
        <v>359</v>
      </c>
      <c r="T408" t="s">
        <v>360</v>
      </c>
      <c r="U408" t="s">
        <v>361</v>
      </c>
      <c r="V408" t="s">
        <v>933</v>
      </c>
      <c r="W408">
        <v>130329</v>
      </c>
      <c r="X408" t="s">
        <v>933</v>
      </c>
      <c r="Y408">
        <v>130330</v>
      </c>
      <c r="Z408" t="s">
        <v>141</v>
      </c>
      <c r="AA408" t="s">
        <v>107</v>
      </c>
      <c r="AB408" t="s">
        <v>1701</v>
      </c>
    </row>
    <row r="409" spans="18:28" x14ac:dyDescent="0.35">
      <c r="R409" s="31">
        <v>413</v>
      </c>
      <c r="S409" t="s">
        <v>359</v>
      </c>
      <c r="T409" t="s">
        <v>360</v>
      </c>
      <c r="U409" t="s">
        <v>361</v>
      </c>
      <c r="V409" t="s">
        <v>933</v>
      </c>
      <c r="W409">
        <v>130329</v>
      </c>
      <c r="X409" t="s">
        <v>933</v>
      </c>
      <c r="Y409">
        <v>130330</v>
      </c>
      <c r="Z409" t="s">
        <v>141</v>
      </c>
      <c r="AA409" t="s">
        <v>107</v>
      </c>
      <c r="AB409" t="s">
        <v>1701</v>
      </c>
    </row>
    <row r="410" spans="18:28" x14ac:dyDescent="0.35">
      <c r="R410" s="31">
        <v>414</v>
      </c>
      <c r="S410" t="s">
        <v>359</v>
      </c>
      <c r="T410" t="s">
        <v>360</v>
      </c>
      <c r="U410" t="s">
        <v>361</v>
      </c>
      <c r="V410" t="s">
        <v>933</v>
      </c>
      <c r="W410">
        <v>130329</v>
      </c>
      <c r="X410" t="s">
        <v>933</v>
      </c>
      <c r="Y410">
        <v>130330</v>
      </c>
      <c r="Z410" t="s">
        <v>141</v>
      </c>
      <c r="AA410" t="s">
        <v>107</v>
      </c>
      <c r="AB410" t="s">
        <v>1701</v>
      </c>
    </row>
    <row r="411" spans="18:28" x14ac:dyDescent="0.35">
      <c r="R411" s="31">
        <v>415</v>
      </c>
      <c r="S411" t="s">
        <v>359</v>
      </c>
      <c r="T411" t="s">
        <v>360</v>
      </c>
      <c r="U411" t="s">
        <v>361</v>
      </c>
      <c r="V411" t="s">
        <v>933</v>
      </c>
      <c r="W411">
        <v>130329</v>
      </c>
      <c r="X411" t="s">
        <v>933</v>
      </c>
      <c r="Y411">
        <v>130330</v>
      </c>
      <c r="Z411" t="s">
        <v>141</v>
      </c>
      <c r="AA411" t="s">
        <v>107</v>
      </c>
      <c r="AB411" t="s">
        <v>1701</v>
      </c>
    </row>
    <row r="412" spans="18:28" x14ac:dyDescent="0.35">
      <c r="R412" s="31">
        <v>416</v>
      </c>
      <c r="S412" t="s">
        <v>359</v>
      </c>
      <c r="T412" t="s">
        <v>360</v>
      </c>
      <c r="U412" t="s">
        <v>361</v>
      </c>
      <c r="V412" t="s">
        <v>933</v>
      </c>
      <c r="W412">
        <v>130329</v>
      </c>
      <c r="X412" t="s">
        <v>933</v>
      </c>
      <c r="Y412">
        <v>130330</v>
      </c>
      <c r="Z412" t="s">
        <v>141</v>
      </c>
      <c r="AA412" t="s">
        <v>107</v>
      </c>
      <c r="AB412" t="s">
        <v>1701</v>
      </c>
    </row>
    <row r="413" spans="18:28" x14ac:dyDescent="0.35">
      <c r="R413" s="31">
        <v>417</v>
      </c>
      <c r="S413" t="s">
        <v>359</v>
      </c>
      <c r="T413" t="s">
        <v>360</v>
      </c>
      <c r="U413" t="s">
        <v>361</v>
      </c>
      <c r="V413" t="s">
        <v>933</v>
      </c>
      <c r="W413">
        <v>130329</v>
      </c>
      <c r="X413" t="s">
        <v>933</v>
      </c>
      <c r="Y413">
        <v>130330</v>
      </c>
      <c r="Z413" t="s">
        <v>141</v>
      </c>
      <c r="AA413" t="s">
        <v>107</v>
      </c>
      <c r="AB413" t="s">
        <v>1701</v>
      </c>
    </row>
    <row r="414" spans="18:28" x14ac:dyDescent="0.35">
      <c r="R414" s="31">
        <v>418</v>
      </c>
      <c r="S414" t="s">
        <v>359</v>
      </c>
      <c r="T414" t="s">
        <v>360</v>
      </c>
      <c r="U414" t="s">
        <v>361</v>
      </c>
      <c r="V414" t="s">
        <v>933</v>
      </c>
      <c r="W414">
        <v>130329</v>
      </c>
      <c r="X414" t="s">
        <v>933</v>
      </c>
      <c r="Y414">
        <v>130330</v>
      </c>
      <c r="Z414" t="s">
        <v>141</v>
      </c>
      <c r="AA414" t="s">
        <v>107</v>
      </c>
      <c r="AB414" t="s">
        <v>1701</v>
      </c>
    </row>
    <row r="415" spans="18:28" x14ac:dyDescent="0.35">
      <c r="R415" s="31">
        <v>419</v>
      </c>
      <c r="S415" t="s">
        <v>359</v>
      </c>
      <c r="T415" t="s">
        <v>360</v>
      </c>
      <c r="U415" t="s">
        <v>361</v>
      </c>
      <c r="V415" t="s">
        <v>933</v>
      </c>
      <c r="W415">
        <v>130329</v>
      </c>
      <c r="X415" t="s">
        <v>933</v>
      </c>
      <c r="Y415">
        <v>130330</v>
      </c>
      <c r="Z415" t="s">
        <v>141</v>
      </c>
      <c r="AA415" t="s">
        <v>107</v>
      </c>
      <c r="AB415" t="s">
        <v>1701</v>
      </c>
    </row>
    <row r="416" spans="18:28" x14ac:dyDescent="0.35">
      <c r="R416" s="31">
        <v>420</v>
      </c>
      <c r="S416" t="s">
        <v>359</v>
      </c>
      <c r="T416" t="s">
        <v>360</v>
      </c>
      <c r="U416" t="s">
        <v>361</v>
      </c>
      <c r="V416" t="s">
        <v>933</v>
      </c>
      <c r="W416">
        <v>130329</v>
      </c>
      <c r="X416" t="s">
        <v>933</v>
      </c>
      <c r="Y416">
        <v>130330</v>
      </c>
      <c r="Z416" t="s">
        <v>141</v>
      </c>
      <c r="AA416" t="s">
        <v>107</v>
      </c>
      <c r="AB416" t="s">
        <v>1701</v>
      </c>
    </row>
    <row r="417" spans="18:28" x14ac:dyDescent="0.35">
      <c r="R417" s="31">
        <v>421</v>
      </c>
      <c r="S417" t="s">
        <v>359</v>
      </c>
      <c r="T417" t="s">
        <v>360</v>
      </c>
      <c r="U417" t="s">
        <v>361</v>
      </c>
      <c r="V417" t="s">
        <v>933</v>
      </c>
      <c r="W417">
        <v>130329</v>
      </c>
      <c r="X417" t="s">
        <v>933</v>
      </c>
      <c r="Y417">
        <v>130330</v>
      </c>
      <c r="Z417" t="s">
        <v>141</v>
      </c>
      <c r="AA417" t="s">
        <v>107</v>
      </c>
      <c r="AB417" t="s">
        <v>1701</v>
      </c>
    </row>
    <row r="418" spans="18:28" x14ac:dyDescent="0.35">
      <c r="R418" s="31">
        <v>422</v>
      </c>
      <c r="S418" t="s">
        <v>359</v>
      </c>
      <c r="T418" t="s">
        <v>360</v>
      </c>
      <c r="U418" t="s">
        <v>361</v>
      </c>
      <c r="V418" t="s">
        <v>933</v>
      </c>
      <c r="W418">
        <v>130329</v>
      </c>
      <c r="X418" t="s">
        <v>933</v>
      </c>
      <c r="Y418">
        <v>130330</v>
      </c>
      <c r="Z418" t="s">
        <v>141</v>
      </c>
      <c r="AA418" t="s">
        <v>107</v>
      </c>
      <c r="AB418" t="s">
        <v>1701</v>
      </c>
    </row>
    <row r="419" spans="18:28" x14ac:dyDescent="0.35">
      <c r="R419" s="31">
        <v>423</v>
      </c>
      <c r="S419" t="s">
        <v>359</v>
      </c>
      <c r="T419" t="s">
        <v>360</v>
      </c>
      <c r="U419" t="s">
        <v>361</v>
      </c>
      <c r="V419" t="s">
        <v>933</v>
      </c>
      <c r="W419">
        <v>130329</v>
      </c>
      <c r="X419" t="s">
        <v>933</v>
      </c>
      <c r="Y419">
        <v>130330</v>
      </c>
      <c r="Z419" t="s">
        <v>141</v>
      </c>
      <c r="AA419" t="s">
        <v>107</v>
      </c>
      <c r="AB419" t="s">
        <v>1701</v>
      </c>
    </row>
    <row r="420" spans="18:28" x14ac:dyDescent="0.35">
      <c r="R420" s="31">
        <v>424</v>
      </c>
      <c r="S420" t="s">
        <v>359</v>
      </c>
      <c r="T420" t="s">
        <v>360</v>
      </c>
      <c r="U420" t="s">
        <v>361</v>
      </c>
      <c r="V420" t="s">
        <v>933</v>
      </c>
      <c r="W420">
        <v>130329</v>
      </c>
      <c r="X420" t="s">
        <v>933</v>
      </c>
      <c r="Y420">
        <v>130330</v>
      </c>
      <c r="Z420" t="s">
        <v>141</v>
      </c>
      <c r="AA420" t="s">
        <v>107</v>
      </c>
      <c r="AB420" t="s">
        <v>1701</v>
      </c>
    </row>
    <row r="421" spans="18:28" x14ac:dyDescent="0.35">
      <c r="R421" s="31">
        <v>425</v>
      </c>
      <c r="S421" t="s">
        <v>359</v>
      </c>
      <c r="T421" t="s">
        <v>360</v>
      </c>
      <c r="U421" t="s">
        <v>361</v>
      </c>
      <c r="V421" t="s">
        <v>933</v>
      </c>
      <c r="W421">
        <v>130329</v>
      </c>
      <c r="X421" t="s">
        <v>933</v>
      </c>
      <c r="Y421">
        <v>130330</v>
      </c>
      <c r="Z421" t="s">
        <v>141</v>
      </c>
      <c r="AA421" t="s">
        <v>107</v>
      </c>
      <c r="AB421" t="s">
        <v>1701</v>
      </c>
    </row>
    <row r="422" spans="18:28" x14ac:dyDescent="0.35">
      <c r="R422" s="31">
        <v>426</v>
      </c>
      <c r="S422" t="s">
        <v>359</v>
      </c>
      <c r="T422" t="s">
        <v>360</v>
      </c>
      <c r="U422" t="s">
        <v>361</v>
      </c>
      <c r="V422" t="s">
        <v>933</v>
      </c>
      <c r="W422">
        <v>130329</v>
      </c>
      <c r="X422" t="s">
        <v>933</v>
      </c>
      <c r="Y422">
        <v>130330</v>
      </c>
      <c r="Z422" t="s">
        <v>141</v>
      </c>
      <c r="AA422" t="s">
        <v>107</v>
      </c>
      <c r="AB422" t="s">
        <v>1701</v>
      </c>
    </row>
    <row r="423" spans="18:28" x14ac:dyDescent="0.35">
      <c r="R423" s="31">
        <v>427</v>
      </c>
      <c r="S423" t="s">
        <v>359</v>
      </c>
      <c r="T423" t="s">
        <v>360</v>
      </c>
      <c r="U423" t="s">
        <v>361</v>
      </c>
      <c r="V423" t="s">
        <v>933</v>
      </c>
      <c r="W423">
        <v>130329</v>
      </c>
      <c r="X423" t="s">
        <v>933</v>
      </c>
      <c r="Y423">
        <v>130330</v>
      </c>
      <c r="Z423" t="s">
        <v>141</v>
      </c>
      <c r="AA423" t="s">
        <v>107</v>
      </c>
      <c r="AB423" t="s">
        <v>1701</v>
      </c>
    </row>
    <row r="424" spans="18:28" x14ac:dyDescent="0.35">
      <c r="R424" s="31">
        <v>430</v>
      </c>
      <c r="S424" t="s">
        <v>365</v>
      </c>
      <c r="T424" t="s">
        <v>366</v>
      </c>
      <c r="U424" t="s">
        <v>367</v>
      </c>
      <c r="V424" t="s">
        <v>934</v>
      </c>
      <c r="W424" t="s">
        <v>369</v>
      </c>
      <c r="X424" t="s">
        <v>935</v>
      </c>
      <c r="Y424" t="s">
        <v>936</v>
      </c>
      <c r="Z424" t="s">
        <v>141</v>
      </c>
      <c r="AA424" t="s">
        <v>107</v>
      </c>
      <c r="AB424" t="s">
        <v>532</v>
      </c>
    </row>
    <row r="425" spans="18:28" x14ac:dyDescent="0.35">
      <c r="R425" s="31">
        <v>431</v>
      </c>
      <c r="S425" t="s">
        <v>372</v>
      </c>
      <c r="T425" t="s">
        <v>366</v>
      </c>
      <c r="U425" t="s">
        <v>367</v>
      </c>
      <c r="V425" t="s">
        <v>933</v>
      </c>
      <c r="W425">
        <v>130329</v>
      </c>
      <c r="X425" t="s">
        <v>933</v>
      </c>
      <c r="Y425">
        <v>130330</v>
      </c>
      <c r="Z425" t="s">
        <v>141</v>
      </c>
      <c r="AA425" t="s">
        <v>107</v>
      </c>
      <c r="AB425" t="s">
        <v>1701</v>
      </c>
    </row>
    <row r="426" spans="18:28" x14ac:dyDescent="0.35">
      <c r="R426" s="31">
        <v>432</v>
      </c>
      <c r="S426" t="s">
        <v>372</v>
      </c>
      <c r="T426" t="s">
        <v>366</v>
      </c>
      <c r="U426" t="s">
        <v>367</v>
      </c>
      <c r="V426" t="s">
        <v>933</v>
      </c>
      <c r="W426">
        <v>130329</v>
      </c>
      <c r="X426" t="s">
        <v>933</v>
      </c>
      <c r="Y426">
        <v>130330</v>
      </c>
      <c r="Z426" t="s">
        <v>141</v>
      </c>
      <c r="AA426" t="s">
        <v>107</v>
      </c>
      <c r="AB426" t="s">
        <v>1701</v>
      </c>
    </row>
    <row r="427" spans="18:28" x14ac:dyDescent="0.35">
      <c r="R427" s="31">
        <v>433</v>
      </c>
      <c r="S427" t="s">
        <v>375</v>
      </c>
      <c r="T427" t="s">
        <v>366</v>
      </c>
      <c r="U427" t="s">
        <v>367</v>
      </c>
      <c r="V427" t="s">
        <v>937</v>
      </c>
      <c r="W427">
        <v>130332</v>
      </c>
      <c r="X427" t="s">
        <v>937</v>
      </c>
      <c r="Y427">
        <v>130333</v>
      </c>
      <c r="Z427" t="s">
        <v>141</v>
      </c>
      <c r="AA427" t="s">
        <v>107</v>
      </c>
      <c r="AB427" t="s">
        <v>1701</v>
      </c>
    </row>
    <row r="428" spans="18:28" x14ac:dyDescent="0.35">
      <c r="R428" s="31">
        <v>434</v>
      </c>
      <c r="S428" t="s">
        <v>375</v>
      </c>
      <c r="T428" t="s">
        <v>366</v>
      </c>
      <c r="U428" t="s">
        <v>367</v>
      </c>
      <c r="V428" t="s">
        <v>937</v>
      </c>
      <c r="W428">
        <v>130332</v>
      </c>
      <c r="X428" t="s">
        <v>937</v>
      </c>
      <c r="Y428">
        <v>130333</v>
      </c>
      <c r="Z428" t="s">
        <v>141</v>
      </c>
      <c r="AA428" t="s">
        <v>107</v>
      </c>
      <c r="AB428" t="s">
        <v>1701</v>
      </c>
    </row>
    <row r="429" spans="18:28" x14ac:dyDescent="0.35">
      <c r="R429" s="31">
        <v>435</v>
      </c>
      <c r="S429" t="s">
        <v>375</v>
      </c>
      <c r="T429" t="s">
        <v>366</v>
      </c>
      <c r="U429" t="s">
        <v>367</v>
      </c>
      <c r="V429" t="s">
        <v>937</v>
      </c>
      <c r="W429">
        <v>130332</v>
      </c>
      <c r="X429" t="s">
        <v>937</v>
      </c>
      <c r="Y429">
        <v>130333</v>
      </c>
      <c r="Z429" t="s">
        <v>141</v>
      </c>
      <c r="AA429" t="s">
        <v>107</v>
      </c>
      <c r="AB429" t="s">
        <v>1701</v>
      </c>
    </row>
    <row r="430" spans="18:28" x14ac:dyDescent="0.35">
      <c r="R430" s="31">
        <v>436</v>
      </c>
      <c r="S430" t="s">
        <v>375</v>
      </c>
      <c r="T430" t="s">
        <v>366</v>
      </c>
      <c r="U430" t="s">
        <v>367</v>
      </c>
      <c r="V430" t="s">
        <v>937</v>
      </c>
      <c r="W430">
        <v>130332</v>
      </c>
      <c r="X430" t="s">
        <v>937</v>
      </c>
      <c r="Y430">
        <v>130333</v>
      </c>
      <c r="Z430" t="s">
        <v>141</v>
      </c>
      <c r="AA430" t="s">
        <v>107</v>
      </c>
      <c r="AB430" t="s">
        <v>1701</v>
      </c>
    </row>
    <row r="431" spans="18:28" x14ac:dyDescent="0.35">
      <c r="R431" s="31">
        <v>437</v>
      </c>
      <c r="S431" t="s">
        <v>378</v>
      </c>
      <c r="T431" t="s">
        <v>366</v>
      </c>
      <c r="U431" t="s">
        <v>367</v>
      </c>
      <c r="V431" t="s">
        <v>794</v>
      </c>
      <c r="W431">
        <v>100075</v>
      </c>
      <c r="X431" t="s">
        <v>794</v>
      </c>
      <c r="Y431">
        <v>100076</v>
      </c>
      <c r="Z431" t="s">
        <v>132</v>
      </c>
      <c r="AA431" t="s">
        <v>107</v>
      </c>
      <c r="AB431" t="s">
        <v>494</v>
      </c>
    </row>
    <row r="432" spans="18:28" x14ac:dyDescent="0.35">
      <c r="R432" s="31">
        <v>438</v>
      </c>
      <c r="S432" t="s">
        <v>378</v>
      </c>
      <c r="T432" t="s">
        <v>366</v>
      </c>
      <c r="U432" t="s">
        <v>367</v>
      </c>
      <c r="V432" t="s">
        <v>794</v>
      </c>
      <c r="W432">
        <v>100075</v>
      </c>
      <c r="X432" t="s">
        <v>794</v>
      </c>
      <c r="Y432">
        <v>100076</v>
      </c>
      <c r="Z432" t="s">
        <v>132</v>
      </c>
      <c r="AA432" t="s">
        <v>107</v>
      </c>
      <c r="AB432" t="s">
        <v>494</v>
      </c>
    </row>
    <row r="433" spans="18:28" x14ac:dyDescent="0.35">
      <c r="R433" s="31">
        <v>439</v>
      </c>
      <c r="S433" t="s">
        <v>378</v>
      </c>
      <c r="T433" t="s">
        <v>366</v>
      </c>
      <c r="U433" t="s">
        <v>367</v>
      </c>
      <c r="V433" t="s">
        <v>794</v>
      </c>
      <c r="W433">
        <v>100075</v>
      </c>
      <c r="X433" t="s">
        <v>794</v>
      </c>
      <c r="Y433">
        <v>100076</v>
      </c>
      <c r="Z433" t="s">
        <v>132</v>
      </c>
      <c r="AA433" t="s">
        <v>107</v>
      </c>
      <c r="AB433" t="s">
        <v>494</v>
      </c>
    </row>
    <row r="434" spans="18:28" x14ac:dyDescent="0.35">
      <c r="R434" s="31">
        <v>440</v>
      </c>
      <c r="S434" t="s">
        <v>375</v>
      </c>
      <c r="T434" t="s">
        <v>366</v>
      </c>
      <c r="U434" t="s">
        <v>367</v>
      </c>
      <c r="V434" t="s">
        <v>937</v>
      </c>
      <c r="W434">
        <v>130332</v>
      </c>
      <c r="X434" t="s">
        <v>937</v>
      </c>
      <c r="Y434">
        <v>130333</v>
      </c>
      <c r="Z434" t="s">
        <v>141</v>
      </c>
      <c r="AA434" t="s">
        <v>107</v>
      </c>
      <c r="AB434" t="s">
        <v>1701</v>
      </c>
    </row>
    <row r="435" spans="18:28" x14ac:dyDescent="0.35">
      <c r="R435" s="31">
        <v>441</v>
      </c>
      <c r="S435" t="s">
        <v>375</v>
      </c>
      <c r="T435" t="s">
        <v>366</v>
      </c>
      <c r="U435" t="s">
        <v>367</v>
      </c>
      <c r="V435" t="s">
        <v>937</v>
      </c>
      <c r="W435">
        <v>130332</v>
      </c>
      <c r="X435" t="s">
        <v>937</v>
      </c>
      <c r="Y435">
        <v>130333</v>
      </c>
      <c r="Z435" t="s">
        <v>141</v>
      </c>
      <c r="AA435" t="s">
        <v>107</v>
      </c>
      <c r="AB435" t="s">
        <v>1701</v>
      </c>
    </row>
    <row r="436" spans="18:28" x14ac:dyDescent="0.35">
      <c r="R436" s="31">
        <v>442</v>
      </c>
      <c r="S436" t="s">
        <v>375</v>
      </c>
      <c r="T436" t="s">
        <v>366</v>
      </c>
      <c r="U436" t="s">
        <v>367</v>
      </c>
      <c r="V436" t="s">
        <v>937</v>
      </c>
      <c r="W436">
        <v>130332</v>
      </c>
      <c r="X436" t="s">
        <v>937</v>
      </c>
      <c r="Y436">
        <v>130333</v>
      </c>
      <c r="Z436" t="s">
        <v>141</v>
      </c>
      <c r="AA436" t="s">
        <v>107</v>
      </c>
      <c r="AB436" t="s">
        <v>1701</v>
      </c>
    </row>
    <row r="437" spans="18:28" x14ac:dyDescent="0.35">
      <c r="R437" s="31">
        <v>443</v>
      </c>
      <c r="S437" t="s">
        <v>375</v>
      </c>
      <c r="T437" t="s">
        <v>366</v>
      </c>
      <c r="U437" t="s">
        <v>367</v>
      </c>
      <c r="V437" t="s">
        <v>937</v>
      </c>
      <c r="W437">
        <v>130332</v>
      </c>
      <c r="X437" t="s">
        <v>937</v>
      </c>
      <c r="Y437">
        <v>130333</v>
      </c>
      <c r="Z437" t="s">
        <v>141</v>
      </c>
      <c r="AA437" t="s">
        <v>107</v>
      </c>
      <c r="AB437" t="s">
        <v>1701</v>
      </c>
    </row>
    <row r="438" spans="18:28" x14ac:dyDescent="0.35">
      <c r="R438" s="31">
        <v>444</v>
      </c>
      <c r="S438" t="s">
        <v>378</v>
      </c>
      <c r="T438" t="s">
        <v>366</v>
      </c>
      <c r="U438" t="s">
        <v>367</v>
      </c>
      <c r="V438" t="s">
        <v>794</v>
      </c>
      <c r="W438">
        <v>100075</v>
      </c>
      <c r="X438" t="s">
        <v>794</v>
      </c>
      <c r="Y438">
        <v>100076</v>
      </c>
      <c r="Z438" t="s">
        <v>132</v>
      </c>
      <c r="AA438" t="s">
        <v>107</v>
      </c>
      <c r="AB438" t="s">
        <v>494</v>
      </c>
    </row>
    <row r="439" spans="18:28" x14ac:dyDescent="0.35">
      <c r="R439" s="31">
        <v>445</v>
      </c>
      <c r="S439" t="s">
        <v>375</v>
      </c>
      <c r="T439" t="s">
        <v>366</v>
      </c>
      <c r="U439" t="s">
        <v>367</v>
      </c>
      <c r="V439" t="s">
        <v>937</v>
      </c>
      <c r="W439">
        <v>130332</v>
      </c>
      <c r="X439" t="s">
        <v>937</v>
      </c>
      <c r="Y439">
        <v>130333</v>
      </c>
      <c r="Z439" t="s">
        <v>141</v>
      </c>
      <c r="AA439" t="s">
        <v>107</v>
      </c>
      <c r="AB439" t="s">
        <v>1701</v>
      </c>
    </row>
    <row r="440" spans="18:28" x14ac:dyDescent="0.35">
      <c r="R440" s="31">
        <v>446</v>
      </c>
      <c r="S440" t="s">
        <v>378</v>
      </c>
      <c r="T440" t="s">
        <v>366</v>
      </c>
      <c r="U440" t="s">
        <v>367</v>
      </c>
      <c r="V440" t="s">
        <v>794</v>
      </c>
      <c r="W440">
        <v>100075</v>
      </c>
      <c r="X440" t="s">
        <v>794</v>
      </c>
      <c r="Y440">
        <v>100076</v>
      </c>
      <c r="Z440" t="s">
        <v>132</v>
      </c>
      <c r="AA440" t="s">
        <v>107</v>
      </c>
      <c r="AB440" t="s">
        <v>494</v>
      </c>
    </row>
    <row r="441" spans="18:28" x14ac:dyDescent="0.35">
      <c r="R441" s="31">
        <v>447</v>
      </c>
      <c r="S441" t="s">
        <v>375</v>
      </c>
      <c r="T441" t="s">
        <v>366</v>
      </c>
      <c r="U441" t="s">
        <v>367</v>
      </c>
      <c r="V441" t="s">
        <v>937</v>
      </c>
      <c r="W441">
        <v>130332</v>
      </c>
      <c r="X441" t="s">
        <v>937</v>
      </c>
      <c r="Y441">
        <v>130333</v>
      </c>
      <c r="Z441" t="s">
        <v>141</v>
      </c>
      <c r="AA441" t="s">
        <v>107</v>
      </c>
      <c r="AB441" t="s">
        <v>1701</v>
      </c>
    </row>
    <row r="442" spans="18:28" x14ac:dyDescent="0.35">
      <c r="R442" s="31">
        <v>448</v>
      </c>
      <c r="S442" t="s">
        <v>375</v>
      </c>
      <c r="T442" t="s">
        <v>366</v>
      </c>
      <c r="U442" t="s">
        <v>367</v>
      </c>
      <c r="V442" t="s">
        <v>937</v>
      </c>
      <c r="W442">
        <v>130332</v>
      </c>
      <c r="X442" t="s">
        <v>937</v>
      </c>
      <c r="Y442">
        <v>130333</v>
      </c>
      <c r="Z442" t="s">
        <v>141</v>
      </c>
      <c r="AA442" t="s">
        <v>107</v>
      </c>
      <c r="AB442" t="s">
        <v>1701</v>
      </c>
    </row>
    <row r="443" spans="18:28" x14ac:dyDescent="0.35">
      <c r="R443" s="31">
        <v>449</v>
      </c>
      <c r="S443" t="s">
        <v>375</v>
      </c>
      <c r="T443" t="s">
        <v>366</v>
      </c>
      <c r="U443" t="s">
        <v>367</v>
      </c>
      <c r="V443" t="s">
        <v>937</v>
      </c>
      <c r="W443">
        <v>130332</v>
      </c>
      <c r="X443" t="s">
        <v>937</v>
      </c>
      <c r="Y443">
        <v>130333</v>
      </c>
      <c r="Z443" t="s">
        <v>141</v>
      </c>
      <c r="AA443" t="s">
        <v>107</v>
      </c>
      <c r="AB443" t="s">
        <v>1701</v>
      </c>
    </row>
    <row r="444" spans="18:28" x14ac:dyDescent="0.35">
      <c r="R444" s="31">
        <v>450</v>
      </c>
      <c r="S444" t="s">
        <v>372</v>
      </c>
      <c r="T444" t="s">
        <v>366</v>
      </c>
      <c r="U444" t="s">
        <v>367</v>
      </c>
      <c r="V444" t="s">
        <v>933</v>
      </c>
      <c r="W444">
        <v>130329</v>
      </c>
      <c r="X444" t="s">
        <v>933</v>
      </c>
      <c r="Y444">
        <v>130330</v>
      </c>
      <c r="Z444" t="s">
        <v>141</v>
      </c>
      <c r="AA444" t="s">
        <v>107</v>
      </c>
      <c r="AB444" t="s">
        <v>1701</v>
      </c>
    </row>
    <row r="445" spans="18:28" x14ac:dyDescent="0.35">
      <c r="R445" s="31">
        <v>451</v>
      </c>
      <c r="S445" t="s">
        <v>372</v>
      </c>
      <c r="T445" t="s">
        <v>366</v>
      </c>
      <c r="U445" t="s">
        <v>367</v>
      </c>
      <c r="V445" t="s">
        <v>933</v>
      </c>
      <c r="W445">
        <v>130329</v>
      </c>
      <c r="X445" t="s">
        <v>933</v>
      </c>
      <c r="Y445">
        <v>130330</v>
      </c>
      <c r="Z445" t="s">
        <v>141</v>
      </c>
      <c r="AA445" t="s">
        <v>107</v>
      </c>
      <c r="AB445" t="s">
        <v>1701</v>
      </c>
    </row>
    <row r="446" spans="18:28" x14ac:dyDescent="0.35">
      <c r="R446" s="31">
        <v>452</v>
      </c>
      <c r="S446" t="s">
        <v>372</v>
      </c>
      <c r="T446" t="s">
        <v>366</v>
      </c>
      <c r="U446" t="s">
        <v>367</v>
      </c>
      <c r="V446" t="s">
        <v>933</v>
      </c>
      <c r="W446">
        <v>130329</v>
      </c>
      <c r="X446" t="s">
        <v>933</v>
      </c>
      <c r="Y446">
        <v>130330</v>
      </c>
      <c r="Z446" t="s">
        <v>141</v>
      </c>
      <c r="AA446" t="s">
        <v>107</v>
      </c>
      <c r="AB446" t="s">
        <v>1701</v>
      </c>
    </row>
    <row r="447" spans="18:28" x14ac:dyDescent="0.35">
      <c r="R447" s="31">
        <v>453</v>
      </c>
      <c r="S447" t="s">
        <v>372</v>
      </c>
      <c r="T447" t="s">
        <v>366</v>
      </c>
      <c r="U447" t="s">
        <v>367</v>
      </c>
      <c r="V447" t="s">
        <v>933</v>
      </c>
      <c r="W447">
        <v>130329</v>
      </c>
      <c r="X447" t="s">
        <v>933</v>
      </c>
      <c r="Y447">
        <v>130330</v>
      </c>
      <c r="Z447" t="s">
        <v>141</v>
      </c>
      <c r="AA447" t="s">
        <v>107</v>
      </c>
      <c r="AB447" t="s">
        <v>1701</v>
      </c>
    </row>
    <row r="448" spans="18:28" x14ac:dyDescent="0.35">
      <c r="R448" s="31">
        <v>454</v>
      </c>
      <c r="S448" t="s">
        <v>372</v>
      </c>
      <c r="T448" t="s">
        <v>366</v>
      </c>
      <c r="U448" t="s">
        <v>367</v>
      </c>
      <c r="V448" t="s">
        <v>933</v>
      </c>
      <c r="W448">
        <v>130329</v>
      </c>
      <c r="X448" t="s">
        <v>933</v>
      </c>
      <c r="Y448">
        <v>130330</v>
      </c>
      <c r="Z448" t="s">
        <v>141</v>
      </c>
      <c r="AA448" t="s">
        <v>107</v>
      </c>
      <c r="AB448" t="s">
        <v>1701</v>
      </c>
    </row>
    <row r="449" spans="18:28" x14ac:dyDescent="0.35">
      <c r="R449" s="31">
        <v>455</v>
      </c>
      <c r="S449" t="s">
        <v>372</v>
      </c>
      <c r="T449" t="s">
        <v>366</v>
      </c>
      <c r="U449" t="s">
        <v>367</v>
      </c>
      <c r="V449" t="s">
        <v>933</v>
      </c>
      <c r="W449">
        <v>130329</v>
      </c>
      <c r="X449" t="s">
        <v>933</v>
      </c>
      <c r="Y449">
        <v>130330</v>
      </c>
      <c r="Z449" t="s">
        <v>141</v>
      </c>
      <c r="AA449" t="s">
        <v>107</v>
      </c>
      <c r="AB449" t="s">
        <v>1701</v>
      </c>
    </row>
    <row r="450" spans="18:28" x14ac:dyDescent="0.35">
      <c r="R450" s="31">
        <v>456</v>
      </c>
      <c r="S450" t="s">
        <v>372</v>
      </c>
      <c r="T450" t="s">
        <v>366</v>
      </c>
      <c r="U450" t="s">
        <v>367</v>
      </c>
      <c r="V450" t="s">
        <v>933</v>
      </c>
      <c r="W450">
        <v>130329</v>
      </c>
      <c r="X450" t="s">
        <v>933</v>
      </c>
      <c r="Y450">
        <v>130330</v>
      </c>
      <c r="Z450" t="s">
        <v>141</v>
      </c>
      <c r="AA450" t="s">
        <v>107</v>
      </c>
      <c r="AB450" t="s">
        <v>1701</v>
      </c>
    </row>
    <row r="451" spans="18:28" x14ac:dyDescent="0.35">
      <c r="R451" s="31">
        <v>457</v>
      </c>
      <c r="S451" t="s">
        <v>378</v>
      </c>
      <c r="T451" t="s">
        <v>366</v>
      </c>
      <c r="U451" t="s">
        <v>367</v>
      </c>
      <c r="V451" t="s">
        <v>794</v>
      </c>
      <c r="W451">
        <v>100075</v>
      </c>
      <c r="X451" t="s">
        <v>794</v>
      </c>
      <c r="Y451">
        <v>100076</v>
      </c>
      <c r="Z451" t="s">
        <v>132</v>
      </c>
      <c r="AA451" t="s">
        <v>107</v>
      </c>
      <c r="AB451" t="s">
        <v>494</v>
      </c>
    </row>
    <row r="452" spans="18:28" x14ac:dyDescent="0.35">
      <c r="R452" s="31">
        <v>458</v>
      </c>
      <c r="S452" t="s">
        <v>375</v>
      </c>
      <c r="T452" t="s">
        <v>366</v>
      </c>
      <c r="U452" t="s">
        <v>367</v>
      </c>
      <c r="V452" t="s">
        <v>937</v>
      </c>
      <c r="W452">
        <v>130332</v>
      </c>
      <c r="X452" t="s">
        <v>937</v>
      </c>
      <c r="Y452">
        <v>130333</v>
      </c>
      <c r="Z452" t="s">
        <v>141</v>
      </c>
      <c r="AA452" t="s">
        <v>107</v>
      </c>
      <c r="AB452" t="s">
        <v>1701</v>
      </c>
    </row>
    <row r="453" spans="18:28" x14ac:dyDescent="0.35">
      <c r="R453" s="31">
        <v>460</v>
      </c>
      <c r="S453" t="s">
        <v>381</v>
      </c>
      <c r="T453" t="s">
        <v>382</v>
      </c>
      <c r="U453" t="s">
        <v>383</v>
      </c>
      <c r="V453" t="s">
        <v>933</v>
      </c>
      <c r="W453">
        <v>130329</v>
      </c>
      <c r="X453" t="s">
        <v>933</v>
      </c>
      <c r="Y453">
        <v>130330</v>
      </c>
      <c r="Z453" t="s">
        <v>141</v>
      </c>
      <c r="AA453" t="s">
        <v>107</v>
      </c>
      <c r="AB453" t="s">
        <v>1701</v>
      </c>
    </row>
    <row r="454" spans="18:28" x14ac:dyDescent="0.35">
      <c r="R454" s="31">
        <v>461</v>
      </c>
      <c r="S454" t="s">
        <v>381</v>
      </c>
      <c r="T454" t="s">
        <v>382</v>
      </c>
      <c r="U454" t="s">
        <v>383</v>
      </c>
      <c r="V454" t="s">
        <v>933</v>
      </c>
      <c r="W454">
        <v>130329</v>
      </c>
      <c r="X454" t="s">
        <v>933</v>
      </c>
      <c r="Y454">
        <v>130330</v>
      </c>
      <c r="Z454" t="s">
        <v>141</v>
      </c>
      <c r="AA454" t="s">
        <v>107</v>
      </c>
      <c r="AB454" t="s">
        <v>1701</v>
      </c>
    </row>
    <row r="455" spans="18:28" x14ac:dyDescent="0.35">
      <c r="R455" s="31">
        <v>462</v>
      </c>
      <c r="S455" t="s">
        <v>381</v>
      </c>
      <c r="T455" t="s">
        <v>382</v>
      </c>
      <c r="U455" t="s">
        <v>383</v>
      </c>
      <c r="V455" t="s">
        <v>933</v>
      </c>
      <c r="W455">
        <v>130329</v>
      </c>
      <c r="X455" t="s">
        <v>933</v>
      </c>
      <c r="Y455">
        <v>130330</v>
      </c>
      <c r="Z455" t="s">
        <v>141</v>
      </c>
      <c r="AA455" t="s">
        <v>107</v>
      </c>
      <c r="AB455" t="s">
        <v>1701</v>
      </c>
    </row>
    <row r="456" spans="18:28" x14ac:dyDescent="0.35">
      <c r="R456" s="31">
        <v>463</v>
      </c>
      <c r="S456" t="s">
        <v>386</v>
      </c>
      <c r="T456" t="s">
        <v>382</v>
      </c>
      <c r="U456" t="s">
        <v>383</v>
      </c>
      <c r="V456" t="s">
        <v>938</v>
      </c>
      <c r="W456">
        <v>130336</v>
      </c>
      <c r="X456" t="s">
        <v>938</v>
      </c>
      <c r="Y456">
        <v>130337</v>
      </c>
      <c r="Z456" t="s">
        <v>141</v>
      </c>
      <c r="AA456" t="s">
        <v>107</v>
      </c>
      <c r="AB456" t="s">
        <v>1701</v>
      </c>
    </row>
    <row r="457" spans="18:28" x14ac:dyDescent="0.35">
      <c r="R457" s="31">
        <v>464</v>
      </c>
      <c r="S457" t="s">
        <v>386</v>
      </c>
      <c r="T457" t="s">
        <v>382</v>
      </c>
      <c r="U457" t="s">
        <v>383</v>
      </c>
      <c r="V457" t="s">
        <v>938</v>
      </c>
      <c r="W457">
        <v>130336</v>
      </c>
      <c r="X457" t="s">
        <v>938</v>
      </c>
      <c r="Y457">
        <v>130337</v>
      </c>
      <c r="Z457" t="s">
        <v>141</v>
      </c>
      <c r="AA457" t="s">
        <v>107</v>
      </c>
      <c r="AB457" t="s">
        <v>1701</v>
      </c>
    </row>
    <row r="458" spans="18:28" x14ac:dyDescent="0.35">
      <c r="R458" s="31">
        <v>465</v>
      </c>
      <c r="S458" t="s">
        <v>386</v>
      </c>
      <c r="T458" t="s">
        <v>382</v>
      </c>
      <c r="U458" t="s">
        <v>383</v>
      </c>
      <c r="V458" t="s">
        <v>938</v>
      </c>
      <c r="W458">
        <v>130336</v>
      </c>
      <c r="X458" t="s">
        <v>938</v>
      </c>
      <c r="Y458">
        <v>130337</v>
      </c>
      <c r="Z458" t="s">
        <v>141</v>
      </c>
      <c r="AA458" t="s">
        <v>107</v>
      </c>
      <c r="AB458" t="s">
        <v>1701</v>
      </c>
    </row>
    <row r="459" spans="18:28" x14ac:dyDescent="0.35">
      <c r="R459" s="31">
        <v>466</v>
      </c>
      <c r="S459" t="s">
        <v>386</v>
      </c>
      <c r="T459" t="s">
        <v>382</v>
      </c>
      <c r="U459" t="s">
        <v>383</v>
      </c>
      <c r="V459" t="s">
        <v>938</v>
      </c>
      <c r="W459">
        <v>130336</v>
      </c>
      <c r="X459" t="s">
        <v>938</v>
      </c>
      <c r="Y459">
        <v>130337</v>
      </c>
      <c r="Z459" t="s">
        <v>141</v>
      </c>
      <c r="AA459" t="s">
        <v>107</v>
      </c>
      <c r="AB459" t="s">
        <v>1701</v>
      </c>
    </row>
    <row r="460" spans="18:28" x14ac:dyDescent="0.35">
      <c r="R460" s="31">
        <v>467</v>
      </c>
      <c r="S460" t="s">
        <v>386</v>
      </c>
      <c r="T460" t="s">
        <v>382</v>
      </c>
      <c r="U460" t="s">
        <v>383</v>
      </c>
      <c r="V460" t="s">
        <v>938</v>
      </c>
      <c r="W460">
        <v>130336</v>
      </c>
      <c r="X460" t="s">
        <v>938</v>
      </c>
      <c r="Y460">
        <v>130337</v>
      </c>
      <c r="Z460" t="s">
        <v>141</v>
      </c>
      <c r="AA460" t="s">
        <v>107</v>
      </c>
      <c r="AB460" t="s">
        <v>1701</v>
      </c>
    </row>
    <row r="461" spans="18:28" x14ac:dyDescent="0.35">
      <c r="R461" s="31">
        <v>468</v>
      </c>
      <c r="S461" t="s">
        <v>386</v>
      </c>
      <c r="T461" t="s">
        <v>382</v>
      </c>
      <c r="U461" t="s">
        <v>383</v>
      </c>
      <c r="V461" t="s">
        <v>938</v>
      </c>
      <c r="W461">
        <v>130336</v>
      </c>
      <c r="X461" t="s">
        <v>938</v>
      </c>
      <c r="Y461">
        <v>130337</v>
      </c>
      <c r="Z461" t="s">
        <v>141</v>
      </c>
      <c r="AA461" t="s">
        <v>107</v>
      </c>
      <c r="AB461" t="s">
        <v>1701</v>
      </c>
    </row>
    <row r="462" spans="18:28" x14ac:dyDescent="0.35">
      <c r="R462" s="31">
        <v>469</v>
      </c>
      <c r="S462" t="s">
        <v>381</v>
      </c>
      <c r="T462" t="s">
        <v>382</v>
      </c>
      <c r="U462" t="s">
        <v>383</v>
      </c>
      <c r="V462" t="s">
        <v>933</v>
      </c>
      <c r="W462">
        <v>130329</v>
      </c>
      <c r="X462" t="s">
        <v>933</v>
      </c>
      <c r="Y462">
        <v>130330</v>
      </c>
      <c r="Z462" t="s">
        <v>141</v>
      </c>
      <c r="AA462" t="s">
        <v>107</v>
      </c>
      <c r="AB462" t="s">
        <v>1701</v>
      </c>
    </row>
    <row r="463" spans="18:28" x14ac:dyDescent="0.35">
      <c r="R463" s="31">
        <v>470</v>
      </c>
      <c r="S463" t="s">
        <v>381</v>
      </c>
      <c r="T463" t="s">
        <v>382</v>
      </c>
      <c r="U463" t="s">
        <v>383</v>
      </c>
      <c r="V463" t="s">
        <v>933</v>
      </c>
      <c r="W463">
        <v>130329</v>
      </c>
      <c r="X463" t="s">
        <v>933</v>
      </c>
      <c r="Y463">
        <v>130330</v>
      </c>
      <c r="Z463" t="s">
        <v>141</v>
      </c>
      <c r="AA463" t="s">
        <v>107</v>
      </c>
      <c r="AB463" t="s">
        <v>1701</v>
      </c>
    </row>
    <row r="464" spans="18:28" x14ac:dyDescent="0.35">
      <c r="R464" s="31">
        <v>471</v>
      </c>
      <c r="S464" t="s">
        <v>381</v>
      </c>
      <c r="T464" t="s">
        <v>382</v>
      </c>
      <c r="U464" t="s">
        <v>383</v>
      </c>
      <c r="V464" t="s">
        <v>933</v>
      </c>
      <c r="W464">
        <v>130329</v>
      </c>
      <c r="X464" t="s">
        <v>933</v>
      </c>
      <c r="Y464">
        <v>130330</v>
      </c>
      <c r="Z464" t="s">
        <v>141</v>
      </c>
      <c r="AA464" t="s">
        <v>107</v>
      </c>
      <c r="AB464" t="s">
        <v>1701</v>
      </c>
    </row>
    <row r="465" spans="18:28" x14ac:dyDescent="0.35">
      <c r="R465" s="31">
        <v>472</v>
      </c>
      <c r="S465" t="s">
        <v>381</v>
      </c>
      <c r="T465" t="s">
        <v>382</v>
      </c>
      <c r="U465" t="s">
        <v>383</v>
      </c>
      <c r="V465" t="s">
        <v>933</v>
      </c>
      <c r="W465">
        <v>130329</v>
      </c>
      <c r="X465" t="s">
        <v>933</v>
      </c>
      <c r="Y465">
        <v>130330</v>
      </c>
      <c r="Z465" t="s">
        <v>141</v>
      </c>
      <c r="AA465" t="s">
        <v>107</v>
      </c>
      <c r="AB465" t="s">
        <v>1701</v>
      </c>
    </row>
    <row r="466" spans="18:28" x14ac:dyDescent="0.35">
      <c r="R466" s="31">
        <v>473</v>
      </c>
      <c r="S466" t="s">
        <v>381</v>
      </c>
      <c r="T466" t="s">
        <v>382</v>
      </c>
      <c r="U466" t="s">
        <v>383</v>
      </c>
      <c r="V466" t="s">
        <v>933</v>
      </c>
      <c r="W466">
        <v>130329</v>
      </c>
      <c r="X466" t="s">
        <v>933</v>
      </c>
      <c r="Y466">
        <v>130330</v>
      </c>
      <c r="Z466" t="s">
        <v>141</v>
      </c>
      <c r="AA466" t="s">
        <v>107</v>
      </c>
      <c r="AB466" t="s">
        <v>1701</v>
      </c>
    </row>
    <row r="467" spans="18:28" x14ac:dyDescent="0.35">
      <c r="R467" s="31">
        <v>474</v>
      </c>
      <c r="S467" t="s">
        <v>381</v>
      </c>
      <c r="T467" t="s">
        <v>382</v>
      </c>
      <c r="U467" t="s">
        <v>383</v>
      </c>
      <c r="V467" t="s">
        <v>933</v>
      </c>
      <c r="W467">
        <v>130329</v>
      </c>
      <c r="X467" t="s">
        <v>933</v>
      </c>
      <c r="Y467">
        <v>130330</v>
      </c>
      <c r="Z467" t="s">
        <v>141</v>
      </c>
      <c r="AA467" t="s">
        <v>107</v>
      </c>
      <c r="AB467" t="s">
        <v>1701</v>
      </c>
    </row>
    <row r="468" spans="18:28" x14ac:dyDescent="0.35">
      <c r="R468" s="31">
        <v>475</v>
      </c>
      <c r="S468" t="s">
        <v>381</v>
      </c>
      <c r="T468" t="s">
        <v>382</v>
      </c>
      <c r="U468" t="s">
        <v>383</v>
      </c>
      <c r="V468" t="s">
        <v>933</v>
      </c>
      <c r="W468">
        <v>130329</v>
      </c>
      <c r="X468" t="s">
        <v>933</v>
      </c>
      <c r="Y468">
        <v>130330</v>
      </c>
      <c r="Z468" t="s">
        <v>141</v>
      </c>
      <c r="AA468" t="s">
        <v>107</v>
      </c>
      <c r="AB468" t="s">
        <v>1701</v>
      </c>
    </row>
    <row r="469" spans="18:28" x14ac:dyDescent="0.35">
      <c r="R469" s="31">
        <v>476</v>
      </c>
      <c r="S469" t="s">
        <v>381</v>
      </c>
      <c r="T469" t="s">
        <v>382</v>
      </c>
      <c r="U469" t="s">
        <v>383</v>
      </c>
      <c r="V469" t="s">
        <v>933</v>
      </c>
      <c r="W469">
        <v>130329</v>
      </c>
      <c r="X469" t="s">
        <v>933</v>
      </c>
      <c r="Y469">
        <v>130330</v>
      </c>
      <c r="Z469" t="s">
        <v>141</v>
      </c>
      <c r="AA469" t="s">
        <v>107</v>
      </c>
      <c r="AB469" t="s">
        <v>1701</v>
      </c>
    </row>
    <row r="470" spans="18:28" x14ac:dyDescent="0.35">
      <c r="R470" s="31">
        <v>477</v>
      </c>
      <c r="S470" t="s">
        <v>381</v>
      </c>
      <c r="T470" t="s">
        <v>382</v>
      </c>
      <c r="U470" t="s">
        <v>383</v>
      </c>
      <c r="V470" t="s">
        <v>933</v>
      </c>
      <c r="W470">
        <v>130329</v>
      </c>
      <c r="X470" t="s">
        <v>933</v>
      </c>
      <c r="Y470">
        <v>130330</v>
      </c>
      <c r="Z470" t="s">
        <v>141</v>
      </c>
      <c r="AA470" t="s">
        <v>107</v>
      </c>
      <c r="AB470" t="s">
        <v>1701</v>
      </c>
    </row>
    <row r="471" spans="18:28" x14ac:dyDescent="0.35">
      <c r="R471" s="31">
        <v>478</v>
      </c>
      <c r="S471" t="s">
        <v>381</v>
      </c>
      <c r="T471" t="s">
        <v>382</v>
      </c>
      <c r="U471" t="s">
        <v>383</v>
      </c>
      <c r="V471" t="s">
        <v>933</v>
      </c>
      <c r="W471">
        <v>130329</v>
      </c>
      <c r="X471" t="s">
        <v>933</v>
      </c>
      <c r="Y471">
        <v>130330</v>
      </c>
      <c r="Z471" t="s">
        <v>141</v>
      </c>
      <c r="AA471" t="s">
        <v>107</v>
      </c>
      <c r="AB471" t="s">
        <v>1701</v>
      </c>
    </row>
    <row r="472" spans="18:28" x14ac:dyDescent="0.35">
      <c r="R472" s="31">
        <v>479</v>
      </c>
      <c r="S472" t="s">
        <v>389</v>
      </c>
      <c r="T472" t="s">
        <v>382</v>
      </c>
      <c r="U472" t="s">
        <v>383</v>
      </c>
      <c r="V472" t="s">
        <v>939</v>
      </c>
      <c r="W472" t="s">
        <v>391</v>
      </c>
      <c r="X472" t="s">
        <v>939</v>
      </c>
      <c r="Y472" t="s">
        <v>940</v>
      </c>
      <c r="Z472" t="s">
        <v>141</v>
      </c>
      <c r="AA472" t="s">
        <v>107</v>
      </c>
      <c r="AB472" t="s">
        <v>532</v>
      </c>
    </row>
    <row r="473" spans="18:28" x14ac:dyDescent="0.35">
      <c r="R473" s="31">
        <v>480</v>
      </c>
      <c r="S473" t="s">
        <v>395</v>
      </c>
      <c r="T473" t="s">
        <v>228</v>
      </c>
      <c r="U473" t="s">
        <v>396</v>
      </c>
      <c r="V473" t="s">
        <v>937</v>
      </c>
      <c r="W473">
        <v>130332</v>
      </c>
      <c r="X473" t="s">
        <v>937</v>
      </c>
      <c r="Y473">
        <v>130333</v>
      </c>
      <c r="Z473" t="s">
        <v>141</v>
      </c>
      <c r="AA473" t="s">
        <v>107</v>
      </c>
      <c r="AB473" t="s">
        <v>1701</v>
      </c>
    </row>
    <row r="474" spans="18:28" x14ac:dyDescent="0.35">
      <c r="R474" s="31">
        <v>481</v>
      </c>
      <c r="S474" t="s">
        <v>395</v>
      </c>
      <c r="T474" t="s">
        <v>228</v>
      </c>
      <c r="U474" t="s">
        <v>396</v>
      </c>
      <c r="V474" t="s">
        <v>937</v>
      </c>
      <c r="W474">
        <v>130332</v>
      </c>
      <c r="X474" t="s">
        <v>937</v>
      </c>
      <c r="Y474">
        <v>130333</v>
      </c>
      <c r="Z474" t="s">
        <v>141</v>
      </c>
      <c r="AA474" t="s">
        <v>107</v>
      </c>
      <c r="AB474" t="s">
        <v>1701</v>
      </c>
    </row>
    <row r="475" spans="18:28" x14ac:dyDescent="0.35">
      <c r="R475" s="31">
        <v>482</v>
      </c>
      <c r="S475" t="s">
        <v>395</v>
      </c>
      <c r="T475" t="s">
        <v>228</v>
      </c>
      <c r="U475" t="s">
        <v>396</v>
      </c>
      <c r="V475" t="s">
        <v>937</v>
      </c>
      <c r="W475">
        <v>130332</v>
      </c>
      <c r="X475" t="s">
        <v>937</v>
      </c>
      <c r="Y475">
        <v>130333</v>
      </c>
      <c r="Z475" t="s">
        <v>141</v>
      </c>
      <c r="AA475" t="s">
        <v>107</v>
      </c>
      <c r="AB475" t="s">
        <v>1701</v>
      </c>
    </row>
    <row r="476" spans="18:28" x14ac:dyDescent="0.35">
      <c r="R476" s="31">
        <v>483</v>
      </c>
      <c r="S476" t="s">
        <v>395</v>
      </c>
      <c r="T476" t="s">
        <v>228</v>
      </c>
      <c r="U476" t="s">
        <v>396</v>
      </c>
      <c r="V476" t="s">
        <v>937</v>
      </c>
      <c r="W476">
        <v>130332</v>
      </c>
      <c r="X476" t="s">
        <v>937</v>
      </c>
      <c r="Y476">
        <v>130333</v>
      </c>
      <c r="Z476" t="s">
        <v>141</v>
      </c>
      <c r="AA476" t="s">
        <v>107</v>
      </c>
      <c r="AB476" t="s">
        <v>1701</v>
      </c>
    </row>
    <row r="477" spans="18:28" x14ac:dyDescent="0.35">
      <c r="R477" s="31">
        <v>484</v>
      </c>
      <c r="S477" t="s">
        <v>395</v>
      </c>
      <c r="T477" t="s">
        <v>228</v>
      </c>
      <c r="U477" t="s">
        <v>396</v>
      </c>
      <c r="V477" t="s">
        <v>937</v>
      </c>
      <c r="W477">
        <v>130332</v>
      </c>
      <c r="X477" t="s">
        <v>937</v>
      </c>
      <c r="Y477">
        <v>130333</v>
      </c>
      <c r="Z477" t="s">
        <v>141</v>
      </c>
      <c r="AA477" t="s">
        <v>107</v>
      </c>
      <c r="AB477" t="s">
        <v>1701</v>
      </c>
    </row>
    <row r="478" spans="18:28" x14ac:dyDescent="0.35">
      <c r="R478" s="31">
        <v>485</v>
      </c>
      <c r="S478" t="s">
        <v>395</v>
      </c>
      <c r="T478" t="s">
        <v>228</v>
      </c>
      <c r="U478" t="s">
        <v>396</v>
      </c>
      <c r="V478" t="s">
        <v>937</v>
      </c>
      <c r="W478">
        <v>130332</v>
      </c>
      <c r="X478" t="s">
        <v>937</v>
      </c>
      <c r="Y478">
        <v>130333</v>
      </c>
      <c r="Z478" t="s">
        <v>141</v>
      </c>
      <c r="AA478" t="s">
        <v>107</v>
      </c>
      <c r="AB478" t="s">
        <v>1701</v>
      </c>
    </row>
    <row r="479" spans="18:28" x14ac:dyDescent="0.35">
      <c r="R479" s="31">
        <v>486</v>
      </c>
      <c r="S479" t="s">
        <v>395</v>
      </c>
      <c r="T479" t="s">
        <v>228</v>
      </c>
      <c r="U479" t="s">
        <v>396</v>
      </c>
      <c r="V479" t="s">
        <v>937</v>
      </c>
      <c r="W479">
        <v>130332</v>
      </c>
      <c r="X479" t="s">
        <v>937</v>
      </c>
      <c r="Y479">
        <v>130333</v>
      </c>
      <c r="Z479" t="s">
        <v>141</v>
      </c>
      <c r="AA479" t="s">
        <v>107</v>
      </c>
      <c r="AB479" t="s">
        <v>1701</v>
      </c>
    </row>
    <row r="480" spans="18:28" x14ac:dyDescent="0.35">
      <c r="R480" s="31">
        <v>487</v>
      </c>
      <c r="S480" t="s">
        <v>395</v>
      </c>
      <c r="T480" t="s">
        <v>228</v>
      </c>
      <c r="U480" t="s">
        <v>396</v>
      </c>
      <c r="V480" t="s">
        <v>937</v>
      </c>
      <c r="W480">
        <v>130332</v>
      </c>
      <c r="X480" t="s">
        <v>937</v>
      </c>
      <c r="Y480">
        <v>130333</v>
      </c>
      <c r="Z480" t="s">
        <v>141</v>
      </c>
      <c r="AA480" t="s">
        <v>107</v>
      </c>
      <c r="AB480" t="s">
        <v>1701</v>
      </c>
    </row>
    <row r="481" spans="18:28" x14ac:dyDescent="0.35">
      <c r="R481" s="31">
        <v>488</v>
      </c>
      <c r="S481" t="s">
        <v>395</v>
      </c>
      <c r="T481" t="s">
        <v>228</v>
      </c>
      <c r="U481" t="s">
        <v>396</v>
      </c>
      <c r="V481" t="s">
        <v>937</v>
      </c>
      <c r="W481">
        <v>130332</v>
      </c>
      <c r="X481" t="s">
        <v>937</v>
      </c>
      <c r="Y481">
        <v>130333</v>
      </c>
      <c r="Z481" t="s">
        <v>141</v>
      </c>
      <c r="AA481" t="s">
        <v>107</v>
      </c>
      <c r="AB481" t="s">
        <v>1701</v>
      </c>
    </row>
    <row r="482" spans="18:28" x14ac:dyDescent="0.35">
      <c r="R482" s="31">
        <v>489</v>
      </c>
      <c r="S482" t="s">
        <v>395</v>
      </c>
      <c r="T482" t="s">
        <v>228</v>
      </c>
      <c r="U482" t="s">
        <v>396</v>
      </c>
      <c r="V482" t="s">
        <v>937</v>
      </c>
      <c r="W482">
        <v>130332</v>
      </c>
      <c r="X482" t="s">
        <v>937</v>
      </c>
      <c r="Y482">
        <v>130333</v>
      </c>
      <c r="Z482" t="s">
        <v>141</v>
      </c>
      <c r="AA482" t="s">
        <v>107</v>
      </c>
      <c r="AB482" t="s">
        <v>1701</v>
      </c>
    </row>
    <row r="483" spans="18:28" x14ac:dyDescent="0.35">
      <c r="R483" s="31">
        <v>490</v>
      </c>
      <c r="S483" t="s">
        <v>395</v>
      </c>
      <c r="T483" t="s">
        <v>228</v>
      </c>
      <c r="U483" t="s">
        <v>396</v>
      </c>
      <c r="V483" t="s">
        <v>937</v>
      </c>
      <c r="W483">
        <v>130332</v>
      </c>
      <c r="X483" t="s">
        <v>937</v>
      </c>
      <c r="Y483">
        <v>130333</v>
      </c>
      <c r="Z483" t="s">
        <v>141</v>
      </c>
      <c r="AA483" t="s">
        <v>107</v>
      </c>
      <c r="AB483" t="s">
        <v>1701</v>
      </c>
    </row>
    <row r="484" spans="18:28" x14ac:dyDescent="0.35">
      <c r="R484" s="31">
        <v>491</v>
      </c>
      <c r="S484" t="s">
        <v>395</v>
      </c>
      <c r="T484" t="s">
        <v>228</v>
      </c>
      <c r="U484" t="s">
        <v>396</v>
      </c>
      <c r="V484" t="s">
        <v>937</v>
      </c>
      <c r="W484">
        <v>130332</v>
      </c>
      <c r="X484" t="s">
        <v>937</v>
      </c>
      <c r="Y484">
        <v>130333</v>
      </c>
      <c r="Z484" t="s">
        <v>141</v>
      </c>
      <c r="AA484" t="s">
        <v>107</v>
      </c>
      <c r="AB484" t="s">
        <v>1701</v>
      </c>
    </row>
    <row r="485" spans="18:28" x14ac:dyDescent="0.35">
      <c r="R485" s="31">
        <v>492</v>
      </c>
      <c r="S485" t="s">
        <v>395</v>
      </c>
      <c r="T485" t="s">
        <v>228</v>
      </c>
      <c r="U485" t="s">
        <v>396</v>
      </c>
      <c r="V485" t="s">
        <v>937</v>
      </c>
      <c r="W485">
        <v>130332</v>
      </c>
      <c r="X485" t="s">
        <v>937</v>
      </c>
      <c r="Y485">
        <v>130333</v>
      </c>
      <c r="Z485" t="s">
        <v>141</v>
      </c>
      <c r="AA485" t="s">
        <v>107</v>
      </c>
      <c r="AB485" t="s">
        <v>1701</v>
      </c>
    </row>
    <row r="486" spans="18:28" x14ac:dyDescent="0.35">
      <c r="R486" s="31">
        <v>493</v>
      </c>
      <c r="S486" t="s">
        <v>395</v>
      </c>
      <c r="T486" t="s">
        <v>228</v>
      </c>
      <c r="U486" t="s">
        <v>396</v>
      </c>
      <c r="V486" t="s">
        <v>937</v>
      </c>
      <c r="W486">
        <v>130332</v>
      </c>
      <c r="X486" t="s">
        <v>937</v>
      </c>
      <c r="Y486">
        <v>130333</v>
      </c>
      <c r="Z486" t="s">
        <v>141</v>
      </c>
      <c r="AA486" t="s">
        <v>107</v>
      </c>
      <c r="AB486" t="s">
        <v>1701</v>
      </c>
    </row>
    <row r="487" spans="18:28" x14ac:dyDescent="0.35">
      <c r="R487" s="31">
        <v>494</v>
      </c>
      <c r="S487" t="s">
        <v>395</v>
      </c>
      <c r="T487" t="s">
        <v>228</v>
      </c>
      <c r="U487" t="s">
        <v>396</v>
      </c>
      <c r="V487" t="s">
        <v>937</v>
      </c>
      <c r="W487">
        <v>130332</v>
      </c>
      <c r="X487" t="s">
        <v>937</v>
      </c>
      <c r="Y487">
        <v>130333</v>
      </c>
      <c r="Z487" t="s">
        <v>141</v>
      </c>
      <c r="AA487" t="s">
        <v>107</v>
      </c>
      <c r="AB487" t="s">
        <v>1701</v>
      </c>
    </row>
    <row r="488" spans="18:28" x14ac:dyDescent="0.35">
      <c r="R488" s="31">
        <v>495</v>
      </c>
      <c r="S488" t="s">
        <v>395</v>
      </c>
      <c r="T488" t="s">
        <v>228</v>
      </c>
      <c r="U488" t="s">
        <v>396</v>
      </c>
      <c r="V488" t="s">
        <v>937</v>
      </c>
      <c r="W488">
        <v>130332</v>
      </c>
      <c r="X488" t="s">
        <v>937</v>
      </c>
      <c r="Y488">
        <v>130333</v>
      </c>
      <c r="Z488" t="s">
        <v>141</v>
      </c>
      <c r="AA488" t="s">
        <v>107</v>
      </c>
      <c r="AB488" t="s">
        <v>1701</v>
      </c>
    </row>
    <row r="489" spans="18:28" x14ac:dyDescent="0.35">
      <c r="R489" s="31">
        <v>496</v>
      </c>
      <c r="S489" t="s">
        <v>395</v>
      </c>
      <c r="T489" t="s">
        <v>228</v>
      </c>
      <c r="U489" t="s">
        <v>396</v>
      </c>
      <c r="V489" t="s">
        <v>937</v>
      </c>
      <c r="W489">
        <v>130332</v>
      </c>
      <c r="X489" t="s">
        <v>937</v>
      </c>
      <c r="Y489">
        <v>130333</v>
      </c>
      <c r="Z489" t="s">
        <v>141</v>
      </c>
      <c r="AA489" t="s">
        <v>107</v>
      </c>
      <c r="AB489" t="s">
        <v>1701</v>
      </c>
    </row>
    <row r="490" spans="18:28" x14ac:dyDescent="0.35">
      <c r="R490" s="31">
        <v>497</v>
      </c>
      <c r="S490" t="s">
        <v>395</v>
      </c>
      <c r="T490" t="s">
        <v>228</v>
      </c>
      <c r="U490" t="s">
        <v>396</v>
      </c>
      <c r="V490" t="s">
        <v>937</v>
      </c>
      <c r="W490">
        <v>130332</v>
      </c>
      <c r="X490" t="s">
        <v>937</v>
      </c>
      <c r="Y490">
        <v>130333</v>
      </c>
      <c r="Z490" t="s">
        <v>141</v>
      </c>
      <c r="AA490" t="s">
        <v>107</v>
      </c>
      <c r="AB490" t="s">
        <v>1701</v>
      </c>
    </row>
    <row r="491" spans="18:28" x14ac:dyDescent="0.35">
      <c r="R491" s="31">
        <v>498</v>
      </c>
      <c r="S491" t="s">
        <v>400</v>
      </c>
      <c r="T491" t="s">
        <v>228</v>
      </c>
      <c r="U491" t="s">
        <v>396</v>
      </c>
      <c r="V491" t="s">
        <v>941</v>
      </c>
      <c r="W491">
        <v>130338</v>
      </c>
      <c r="X491" t="s">
        <v>941</v>
      </c>
      <c r="Y491">
        <v>130339</v>
      </c>
      <c r="Z491" t="s">
        <v>141</v>
      </c>
      <c r="AA491" t="s">
        <v>107</v>
      </c>
      <c r="AB491" t="s">
        <v>1701</v>
      </c>
    </row>
    <row r="492" spans="18:28" x14ac:dyDescent="0.35">
      <c r="R492" s="31">
        <v>499</v>
      </c>
      <c r="S492" t="s">
        <v>400</v>
      </c>
      <c r="T492" t="s">
        <v>228</v>
      </c>
      <c r="U492" t="s">
        <v>396</v>
      </c>
      <c r="V492" t="s">
        <v>941</v>
      </c>
      <c r="W492">
        <v>130338</v>
      </c>
      <c r="X492" t="s">
        <v>941</v>
      </c>
      <c r="Y492">
        <v>130339</v>
      </c>
      <c r="Z492" t="s">
        <v>141</v>
      </c>
      <c r="AA492" t="s">
        <v>107</v>
      </c>
      <c r="AB492" t="s">
        <v>1701</v>
      </c>
    </row>
    <row r="493" spans="18:28" x14ac:dyDescent="0.35">
      <c r="R493" s="31">
        <v>500</v>
      </c>
      <c r="S493" t="s">
        <v>403</v>
      </c>
      <c r="T493" t="s">
        <v>404</v>
      </c>
      <c r="U493" t="s">
        <v>405</v>
      </c>
      <c r="V493" t="s">
        <v>941</v>
      </c>
      <c r="W493">
        <v>130338</v>
      </c>
      <c r="X493" t="s">
        <v>941</v>
      </c>
      <c r="Y493">
        <v>130339</v>
      </c>
      <c r="Z493" t="s">
        <v>141</v>
      </c>
      <c r="AA493" t="s">
        <v>107</v>
      </c>
      <c r="AB493" t="s">
        <v>1701</v>
      </c>
    </row>
    <row r="494" spans="18:28" x14ac:dyDescent="0.35">
      <c r="R494" s="31">
        <v>501</v>
      </c>
      <c r="S494" t="s">
        <v>403</v>
      </c>
      <c r="T494" t="s">
        <v>404</v>
      </c>
      <c r="U494" t="s">
        <v>405</v>
      </c>
      <c r="V494" t="s">
        <v>941</v>
      </c>
      <c r="W494">
        <v>130338</v>
      </c>
      <c r="X494" t="s">
        <v>941</v>
      </c>
      <c r="Y494">
        <v>130339</v>
      </c>
      <c r="Z494" t="s">
        <v>141</v>
      </c>
      <c r="AA494" t="s">
        <v>107</v>
      </c>
      <c r="AB494" t="s">
        <v>1701</v>
      </c>
    </row>
    <row r="495" spans="18:28" x14ac:dyDescent="0.35">
      <c r="R495" s="31">
        <v>502</v>
      </c>
      <c r="S495" t="s">
        <v>403</v>
      </c>
      <c r="T495" t="s">
        <v>404</v>
      </c>
      <c r="U495" t="s">
        <v>405</v>
      </c>
      <c r="V495" t="s">
        <v>941</v>
      </c>
      <c r="W495">
        <v>130338</v>
      </c>
      <c r="X495" t="s">
        <v>941</v>
      </c>
      <c r="Y495">
        <v>130339</v>
      </c>
      <c r="Z495" t="s">
        <v>141</v>
      </c>
      <c r="AA495" t="s">
        <v>107</v>
      </c>
      <c r="AB495" t="s">
        <v>1701</v>
      </c>
    </row>
    <row r="496" spans="18:28" x14ac:dyDescent="0.35">
      <c r="R496" s="31">
        <v>503</v>
      </c>
      <c r="S496" t="s">
        <v>403</v>
      </c>
      <c r="T496" t="s">
        <v>404</v>
      </c>
      <c r="U496" t="s">
        <v>405</v>
      </c>
      <c r="V496" t="s">
        <v>941</v>
      </c>
      <c r="W496">
        <v>130338</v>
      </c>
      <c r="X496" t="s">
        <v>941</v>
      </c>
      <c r="Y496">
        <v>130339</v>
      </c>
      <c r="Z496" t="s">
        <v>141</v>
      </c>
      <c r="AA496" t="s">
        <v>107</v>
      </c>
      <c r="AB496" t="s">
        <v>1701</v>
      </c>
    </row>
    <row r="497" spans="18:28" x14ac:dyDescent="0.35">
      <c r="R497" s="31">
        <v>504</v>
      </c>
      <c r="S497" t="s">
        <v>403</v>
      </c>
      <c r="T497" t="s">
        <v>404</v>
      </c>
      <c r="U497" t="s">
        <v>405</v>
      </c>
      <c r="V497" t="s">
        <v>941</v>
      </c>
      <c r="W497">
        <v>130338</v>
      </c>
      <c r="X497" t="s">
        <v>941</v>
      </c>
      <c r="Y497">
        <v>130339</v>
      </c>
      <c r="Z497" t="s">
        <v>141</v>
      </c>
      <c r="AA497" t="s">
        <v>107</v>
      </c>
      <c r="AB497" t="s">
        <v>1701</v>
      </c>
    </row>
    <row r="498" spans="18:28" x14ac:dyDescent="0.35">
      <c r="R498" s="31">
        <v>505</v>
      </c>
      <c r="S498" t="s">
        <v>403</v>
      </c>
      <c r="T498" t="s">
        <v>404</v>
      </c>
      <c r="U498" t="s">
        <v>405</v>
      </c>
      <c r="V498" t="s">
        <v>941</v>
      </c>
      <c r="W498">
        <v>130338</v>
      </c>
      <c r="X498" t="s">
        <v>941</v>
      </c>
      <c r="Y498">
        <v>130339</v>
      </c>
      <c r="Z498" t="s">
        <v>141</v>
      </c>
      <c r="AA498" t="s">
        <v>107</v>
      </c>
      <c r="AB498" t="s">
        <v>1701</v>
      </c>
    </row>
    <row r="499" spans="18:28" x14ac:dyDescent="0.35">
      <c r="R499" s="31">
        <v>506</v>
      </c>
      <c r="S499" t="s">
        <v>403</v>
      </c>
      <c r="T499" t="s">
        <v>404</v>
      </c>
      <c r="U499" t="s">
        <v>405</v>
      </c>
      <c r="V499" t="s">
        <v>941</v>
      </c>
      <c r="W499">
        <v>130338</v>
      </c>
      <c r="X499" t="s">
        <v>941</v>
      </c>
      <c r="Y499">
        <v>130339</v>
      </c>
      <c r="Z499" t="s">
        <v>141</v>
      </c>
      <c r="AA499" t="s">
        <v>107</v>
      </c>
      <c r="AB499" t="s">
        <v>1701</v>
      </c>
    </row>
    <row r="500" spans="18:28" x14ac:dyDescent="0.35">
      <c r="R500" s="31">
        <v>507</v>
      </c>
      <c r="S500" t="s">
        <v>403</v>
      </c>
      <c r="T500" t="s">
        <v>404</v>
      </c>
      <c r="U500" t="s">
        <v>405</v>
      </c>
      <c r="V500" t="s">
        <v>941</v>
      </c>
      <c r="W500">
        <v>130338</v>
      </c>
      <c r="X500" t="s">
        <v>941</v>
      </c>
      <c r="Y500">
        <v>130339</v>
      </c>
      <c r="Z500" t="s">
        <v>141</v>
      </c>
      <c r="AA500" t="s">
        <v>107</v>
      </c>
      <c r="AB500" t="s">
        <v>1701</v>
      </c>
    </row>
    <row r="501" spans="18:28" x14ac:dyDescent="0.35">
      <c r="R501" s="31">
        <v>508</v>
      </c>
      <c r="S501" t="s">
        <v>403</v>
      </c>
      <c r="T501" t="s">
        <v>404</v>
      </c>
      <c r="U501" t="s">
        <v>405</v>
      </c>
      <c r="V501" t="s">
        <v>941</v>
      </c>
      <c r="W501">
        <v>130338</v>
      </c>
      <c r="X501" t="s">
        <v>941</v>
      </c>
      <c r="Y501">
        <v>130339</v>
      </c>
      <c r="Z501" t="s">
        <v>141</v>
      </c>
      <c r="AA501" t="s">
        <v>107</v>
      </c>
      <c r="AB501" t="s">
        <v>1701</v>
      </c>
    </row>
    <row r="502" spans="18:28" x14ac:dyDescent="0.35">
      <c r="R502" s="31">
        <v>510</v>
      </c>
      <c r="S502" t="s">
        <v>403</v>
      </c>
      <c r="T502" t="s">
        <v>404</v>
      </c>
      <c r="U502" t="s">
        <v>405</v>
      </c>
      <c r="V502" t="s">
        <v>941</v>
      </c>
      <c r="W502">
        <v>130338</v>
      </c>
      <c r="X502" t="s">
        <v>941</v>
      </c>
      <c r="Y502">
        <v>130339</v>
      </c>
      <c r="Z502" t="s">
        <v>141</v>
      </c>
      <c r="AA502" t="s">
        <v>107</v>
      </c>
      <c r="AB502" t="s">
        <v>1701</v>
      </c>
    </row>
    <row r="503" spans="18:28" x14ac:dyDescent="0.35">
      <c r="R503" s="31">
        <v>511</v>
      </c>
      <c r="S503" t="s">
        <v>403</v>
      </c>
      <c r="T503" t="s">
        <v>404</v>
      </c>
      <c r="U503" t="s">
        <v>405</v>
      </c>
      <c r="V503" t="s">
        <v>941</v>
      </c>
      <c r="W503">
        <v>130338</v>
      </c>
      <c r="X503" t="s">
        <v>941</v>
      </c>
      <c r="Y503">
        <v>130339</v>
      </c>
      <c r="Z503" t="s">
        <v>141</v>
      </c>
      <c r="AA503" t="s">
        <v>107</v>
      </c>
      <c r="AB503" t="s">
        <v>1701</v>
      </c>
    </row>
    <row r="504" spans="18:28" x14ac:dyDescent="0.35">
      <c r="R504" s="31">
        <v>512</v>
      </c>
      <c r="S504" t="s">
        <v>403</v>
      </c>
      <c r="T504" t="s">
        <v>404</v>
      </c>
      <c r="U504" t="s">
        <v>405</v>
      </c>
      <c r="V504" t="s">
        <v>941</v>
      </c>
      <c r="W504">
        <v>130338</v>
      </c>
      <c r="X504" t="s">
        <v>941</v>
      </c>
      <c r="Y504">
        <v>130339</v>
      </c>
      <c r="Z504" t="s">
        <v>141</v>
      </c>
      <c r="AA504" t="s">
        <v>107</v>
      </c>
      <c r="AB504" t="s">
        <v>1701</v>
      </c>
    </row>
    <row r="505" spans="18:28" x14ac:dyDescent="0.35">
      <c r="R505" s="31">
        <v>513</v>
      </c>
      <c r="S505" t="s">
        <v>403</v>
      </c>
      <c r="T505" t="s">
        <v>404</v>
      </c>
      <c r="U505" t="s">
        <v>405</v>
      </c>
      <c r="V505" t="s">
        <v>941</v>
      </c>
      <c r="W505">
        <v>130338</v>
      </c>
      <c r="X505" t="s">
        <v>941</v>
      </c>
      <c r="Y505">
        <v>130339</v>
      </c>
      <c r="Z505" t="s">
        <v>141</v>
      </c>
      <c r="AA505" t="s">
        <v>107</v>
      </c>
      <c r="AB505" t="s">
        <v>1701</v>
      </c>
    </row>
    <row r="506" spans="18:28" x14ac:dyDescent="0.35">
      <c r="R506" s="31">
        <v>514</v>
      </c>
      <c r="S506" t="s">
        <v>403</v>
      </c>
      <c r="T506" t="s">
        <v>404</v>
      </c>
      <c r="U506" t="s">
        <v>405</v>
      </c>
      <c r="V506" t="s">
        <v>941</v>
      </c>
      <c r="W506">
        <v>130338</v>
      </c>
      <c r="X506" t="s">
        <v>941</v>
      </c>
      <c r="Y506">
        <v>130339</v>
      </c>
      <c r="Z506" t="s">
        <v>141</v>
      </c>
      <c r="AA506" t="s">
        <v>107</v>
      </c>
      <c r="AB506" t="s">
        <v>1701</v>
      </c>
    </row>
    <row r="507" spans="18:28" x14ac:dyDescent="0.35">
      <c r="R507" s="31">
        <v>515</v>
      </c>
      <c r="S507" t="s">
        <v>403</v>
      </c>
      <c r="T507" t="s">
        <v>404</v>
      </c>
      <c r="U507" t="s">
        <v>405</v>
      </c>
      <c r="V507" t="s">
        <v>941</v>
      </c>
      <c r="W507">
        <v>130338</v>
      </c>
      <c r="X507" t="s">
        <v>941</v>
      </c>
      <c r="Y507">
        <v>130339</v>
      </c>
      <c r="Z507" t="s">
        <v>141</v>
      </c>
      <c r="AA507" t="s">
        <v>107</v>
      </c>
      <c r="AB507" t="s">
        <v>1701</v>
      </c>
    </row>
    <row r="508" spans="18:28" x14ac:dyDescent="0.35">
      <c r="R508" s="31">
        <v>516</v>
      </c>
      <c r="S508" t="s">
        <v>403</v>
      </c>
      <c r="T508" t="s">
        <v>404</v>
      </c>
      <c r="U508" t="s">
        <v>405</v>
      </c>
      <c r="V508" t="s">
        <v>941</v>
      </c>
      <c r="W508">
        <v>130338</v>
      </c>
      <c r="X508" t="s">
        <v>941</v>
      </c>
      <c r="Y508">
        <v>130339</v>
      </c>
      <c r="Z508" t="s">
        <v>141</v>
      </c>
      <c r="AA508" t="s">
        <v>107</v>
      </c>
      <c r="AB508" t="s">
        <v>1701</v>
      </c>
    </row>
    <row r="509" spans="18:28" x14ac:dyDescent="0.35">
      <c r="R509" s="31">
        <v>517</v>
      </c>
      <c r="S509" t="s">
        <v>403</v>
      </c>
      <c r="T509" t="s">
        <v>404</v>
      </c>
      <c r="U509" t="s">
        <v>405</v>
      </c>
      <c r="V509" t="s">
        <v>941</v>
      </c>
      <c r="W509">
        <v>130338</v>
      </c>
      <c r="X509" t="s">
        <v>941</v>
      </c>
      <c r="Y509">
        <v>130339</v>
      </c>
      <c r="Z509" t="s">
        <v>141</v>
      </c>
      <c r="AA509" t="s">
        <v>107</v>
      </c>
      <c r="AB509" t="s">
        <v>1701</v>
      </c>
    </row>
    <row r="510" spans="18:28" x14ac:dyDescent="0.35">
      <c r="R510" s="31">
        <v>520</v>
      </c>
      <c r="S510" t="s">
        <v>408</v>
      </c>
      <c r="T510" t="s">
        <v>404</v>
      </c>
      <c r="U510" t="s">
        <v>405</v>
      </c>
      <c r="V510" t="s">
        <v>942</v>
      </c>
      <c r="W510" t="s">
        <v>410</v>
      </c>
      <c r="X510" t="s">
        <v>943</v>
      </c>
      <c r="Y510" t="s">
        <v>944</v>
      </c>
      <c r="Z510" t="s">
        <v>141</v>
      </c>
      <c r="AA510" t="s">
        <v>107</v>
      </c>
      <c r="AB510" t="s">
        <v>1701</v>
      </c>
    </row>
    <row r="511" spans="18:28" x14ac:dyDescent="0.35">
      <c r="R511" s="31">
        <v>521</v>
      </c>
      <c r="S511" t="s">
        <v>403</v>
      </c>
      <c r="T511" t="s">
        <v>404</v>
      </c>
      <c r="U511" t="s">
        <v>405</v>
      </c>
      <c r="V511" t="s">
        <v>941</v>
      </c>
      <c r="W511">
        <v>130338</v>
      </c>
      <c r="X511" t="s">
        <v>941</v>
      </c>
      <c r="Y511">
        <v>130339</v>
      </c>
      <c r="Z511" t="s">
        <v>141</v>
      </c>
      <c r="AA511" t="s">
        <v>107</v>
      </c>
      <c r="AB511" t="s">
        <v>1701</v>
      </c>
    </row>
    <row r="512" spans="18:28" x14ac:dyDescent="0.35">
      <c r="R512" s="31">
        <v>522</v>
      </c>
      <c r="S512" t="s">
        <v>403</v>
      </c>
      <c r="T512" t="s">
        <v>404</v>
      </c>
      <c r="U512" t="s">
        <v>405</v>
      </c>
      <c r="V512" t="s">
        <v>941</v>
      </c>
      <c r="W512">
        <v>130338</v>
      </c>
      <c r="X512" t="s">
        <v>941</v>
      </c>
      <c r="Y512">
        <v>130339</v>
      </c>
      <c r="Z512" t="s">
        <v>141</v>
      </c>
      <c r="AA512" t="s">
        <v>107</v>
      </c>
      <c r="AB512" t="s">
        <v>1701</v>
      </c>
    </row>
    <row r="513" spans="18:28" x14ac:dyDescent="0.35">
      <c r="R513" s="31">
        <v>523</v>
      </c>
      <c r="S513" t="s">
        <v>403</v>
      </c>
      <c r="T513" t="s">
        <v>404</v>
      </c>
      <c r="U513" t="s">
        <v>405</v>
      </c>
      <c r="V513" t="s">
        <v>941</v>
      </c>
      <c r="W513">
        <v>130338</v>
      </c>
      <c r="X513" t="s">
        <v>941</v>
      </c>
      <c r="Y513">
        <v>130339</v>
      </c>
      <c r="Z513" t="s">
        <v>141</v>
      </c>
      <c r="AA513" t="s">
        <v>107</v>
      </c>
      <c r="AB513" t="s">
        <v>1701</v>
      </c>
    </row>
    <row r="514" spans="18:28" x14ac:dyDescent="0.35">
      <c r="R514" s="31">
        <v>524</v>
      </c>
      <c r="S514" t="s">
        <v>403</v>
      </c>
      <c r="T514" t="s">
        <v>404</v>
      </c>
      <c r="U514" t="s">
        <v>405</v>
      </c>
      <c r="V514" t="s">
        <v>941</v>
      </c>
      <c r="W514">
        <v>130338</v>
      </c>
      <c r="X514" t="s">
        <v>941</v>
      </c>
      <c r="Y514">
        <v>130339</v>
      </c>
      <c r="Z514" t="s">
        <v>141</v>
      </c>
      <c r="AA514" t="s">
        <v>107</v>
      </c>
      <c r="AB514" t="s">
        <v>1701</v>
      </c>
    </row>
    <row r="515" spans="18:28" x14ac:dyDescent="0.35">
      <c r="R515" s="31">
        <v>525</v>
      </c>
      <c r="S515" t="s">
        <v>403</v>
      </c>
      <c r="T515" t="s">
        <v>404</v>
      </c>
      <c r="U515" t="s">
        <v>405</v>
      </c>
      <c r="V515" t="s">
        <v>941</v>
      </c>
      <c r="W515">
        <v>130338</v>
      </c>
      <c r="X515" t="s">
        <v>941</v>
      </c>
      <c r="Y515">
        <v>130339</v>
      </c>
      <c r="Z515" t="s">
        <v>141</v>
      </c>
      <c r="AA515" t="s">
        <v>107</v>
      </c>
      <c r="AB515" t="s">
        <v>1701</v>
      </c>
    </row>
    <row r="516" spans="18:28" x14ac:dyDescent="0.35">
      <c r="R516" s="31">
        <v>526</v>
      </c>
      <c r="S516" t="s">
        <v>408</v>
      </c>
      <c r="T516" t="s">
        <v>404</v>
      </c>
      <c r="U516" t="s">
        <v>405</v>
      </c>
      <c r="V516" t="s">
        <v>945</v>
      </c>
      <c r="W516" t="s">
        <v>410</v>
      </c>
      <c r="X516" t="s">
        <v>943</v>
      </c>
      <c r="Y516" t="s">
        <v>944</v>
      </c>
      <c r="Z516" t="s">
        <v>141</v>
      </c>
      <c r="AA516" t="s">
        <v>107</v>
      </c>
      <c r="AB516" t="s">
        <v>1701</v>
      </c>
    </row>
    <row r="517" spans="18:28" x14ac:dyDescent="0.35">
      <c r="R517" s="31">
        <v>527</v>
      </c>
      <c r="S517" t="s">
        <v>408</v>
      </c>
      <c r="T517" t="s">
        <v>404</v>
      </c>
      <c r="U517" t="s">
        <v>405</v>
      </c>
      <c r="V517" t="s">
        <v>945</v>
      </c>
      <c r="W517" t="s">
        <v>410</v>
      </c>
      <c r="X517" t="s">
        <v>943</v>
      </c>
      <c r="Y517" t="s">
        <v>944</v>
      </c>
      <c r="Z517" t="s">
        <v>141</v>
      </c>
      <c r="AA517" t="s">
        <v>107</v>
      </c>
      <c r="AB517" t="s">
        <v>1701</v>
      </c>
    </row>
    <row r="518" spans="18:28" x14ac:dyDescent="0.35">
      <c r="R518" s="31">
        <v>528</v>
      </c>
      <c r="S518" t="s">
        <v>408</v>
      </c>
      <c r="T518" t="s">
        <v>404</v>
      </c>
      <c r="U518" t="s">
        <v>405</v>
      </c>
      <c r="V518" t="s">
        <v>945</v>
      </c>
      <c r="W518" t="s">
        <v>410</v>
      </c>
      <c r="X518" t="s">
        <v>943</v>
      </c>
      <c r="Y518" t="s">
        <v>944</v>
      </c>
      <c r="Z518" t="s">
        <v>141</v>
      </c>
      <c r="AA518" t="s">
        <v>107</v>
      </c>
      <c r="AB518" t="s">
        <v>1701</v>
      </c>
    </row>
    <row r="519" spans="18:28" x14ac:dyDescent="0.35">
      <c r="R519" s="31">
        <v>529</v>
      </c>
      <c r="S519" t="s">
        <v>413</v>
      </c>
      <c r="T519" t="s">
        <v>404</v>
      </c>
      <c r="U519" t="s">
        <v>405</v>
      </c>
      <c r="V519" t="s">
        <v>938</v>
      </c>
      <c r="W519">
        <v>130336</v>
      </c>
      <c r="X519" t="s">
        <v>938</v>
      </c>
      <c r="Y519">
        <v>130337</v>
      </c>
      <c r="Z519" t="s">
        <v>141</v>
      </c>
      <c r="AA519" t="s">
        <v>107</v>
      </c>
      <c r="AB519" t="s">
        <v>1701</v>
      </c>
    </row>
    <row r="520" spans="18:28" x14ac:dyDescent="0.35">
      <c r="R520" s="31">
        <v>530</v>
      </c>
      <c r="S520" t="s">
        <v>417</v>
      </c>
      <c r="T520" t="s">
        <v>418</v>
      </c>
      <c r="U520" t="s">
        <v>419</v>
      </c>
      <c r="V520" t="s">
        <v>945</v>
      </c>
      <c r="W520" t="s">
        <v>410</v>
      </c>
      <c r="X520" t="s">
        <v>943</v>
      </c>
      <c r="Y520" t="s">
        <v>944</v>
      </c>
      <c r="Z520" t="s">
        <v>141</v>
      </c>
      <c r="AA520" t="s">
        <v>107</v>
      </c>
      <c r="AB520" t="s">
        <v>1701</v>
      </c>
    </row>
    <row r="521" spans="18:28" x14ac:dyDescent="0.35">
      <c r="R521" s="31">
        <v>531</v>
      </c>
      <c r="S521" t="s">
        <v>423</v>
      </c>
      <c r="T521" t="s">
        <v>418</v>
      </c>
      <c r="U521" t="s">
        <v>419</v>
      </c>
      <c r="V521" t="s">
        <v>938</v>
      </c>
      <c r="W521">
        <v>130336</v>
      </c>
      <c r="X521" t="s">
        <v>938</v>
      </c>
      <c r="Y521">
        <v>130337</v>
      </c>
      <c r="Z521" t="s">
        <v>141</v>
      </c>
      <c r="AA521" t="s">
        <v>107</v>
      </c>
      <c r="AB521" t="s">
        <v>1701</v>
      </c>
    </row>
    <row r="522" spans="18:28" x14ac:dyDescent="0.35">
      <c r="R522" s="31">
        <v>532</v>
      </c>
      <c r="S522" t="s">
        <v>423</v>
      </c>
      <c r="T522" t="s">
        <v>418</v>
      </c>
      <c r="U522" t="s">
        <v>419</v>
      </c>
      <c r="V522" t="s">
        <v>938</v>
      </c>
      <c r="W522">
        <v>130336</v>
      </c>
      <c r="X522" t="s">
        <v>938</v>
      </c>
      <c r="Y522">
        <v>130337</v>
      </c>
      <c r="Z522" t="s">
        <v>141</v>
      </c>
      <c r="AA522" t="s">
        <v>107</v>
      </c>
      <c r="AB522" t="s">
        <v>1701</v>
      </c>
    </row>
    <row r="523" spans="18:28" x14ac:dyDescent="0.35">
      <c r="R523" s="31">
        <v>533</v>
      </c>
      <c r="S523" t="s">
        <v>423</v>
      </c>
      <c r="T523" t="s">
        <v>418</v>
      </c>
      <c r="U523" t="s">
        <v>419</v>
      </c>
      <c r="V523" t="s">
        <v>938</v>
      </c>
      <c r="W523">
        <v>130336</v>
      </c>
      <c r="X523" t="s">
        <v>938</v>
      </c>
      <c r="Y523">
        <v>130337</v>
      </c>
      <c r="Z523" t="s">
        <v>141</v>
      </c>
      <c r="AA523" t="s">
        <v>107</v>
      </c>
      <c r="AB523" t="s">
        <v>1701</v>
      </c>
    </row>
    <row r="524" spans="18:28" x14ac:dyDescent="0.35">
      <c r="R524" s="31">
        <v>534</v>
      </c>
      <c r="S524" t="s">
        <v>423</v>
      </c>
      <c r="T524" t="s">
        <v>418</v>
      </c>
      <c r="U524" t="s">
        <v>419</v>
      </c>
      <c r="V524" t="s">
        <v>938</v>
      </c>
      <c r="W524">
        <v>130336</v>
      </c>
      <c r="X524" t="s">
        <v>938</v>
      </c>
      <c r="Y524">
        <v>130337</v>
      </c>
      <c r="Z524" t="s">
        <v>141</v>
      </c>
      <c r="AA524" t="s">
        <v>107</v>
      </c>
      <c r="AB524" t="s">
        <v>1701</v>
      </c>
    </row>
    <row r="525" spans="18:28" x14ac:dyDescent="0.35">
      <c r="R525" s="31">
        <v>535</v>
      </c>
      <c r="S525" t="s">
        <v>417</v>
      </c>
      <c r="T525" t="s">
        <v>418</v>
      </c>
      <c r="U525" t="s">
        <v>419</v>
      </c>
      <c r="V525" t="s">
        <v>945</v>
      </c>
      <c r="W525" t="s">
        <v>410</v>
      </c>
      <c r="X525" t="s">
        <v>943</v>
      </c>
      <c r="Y525" t="s">
        <v>944</v>
      </c>
      <c r="Z525" t="s">
        <v>141</v>
      </c>
      <c r="AA525" t="s">
        <v>107</v>
      </c>
      <c r="AB525" t="s">
        <v>1701</v>
      </c>
    </row>
    <row r="526" spans="18:28" x14ac:dyDescent="0.35">
      <c r="R526" s="31">
        <v>536</v>
      </c>
      <c r="S526" t="s">
        <v>423</v>
      </c>
      <c r="T526" t="s">
        <v>418</v>
      </c>
      <c r="U526" t="s">
        <v>419</v>
      </c>
      <c r="V526" t="s">
        <v>938</v>
      </c>
      <c r="W526">
        <v>130336</v>
      </c>
      <c r="X526" t="s">
        <v>938</v>
      </c>
      <c r="Y526">
        <v>130337</v>
      </c>
      <c r="Z526" t="s">
        <v>141</v>
      </c>
      <c r="AA526" t="s">
        <v>107</v>
      </c>
      <c r="AB526" t="s">
        <v>1701</v>
      </c>
    </row>
    <row r="527" spans="18:28" x14ac:dyDescent="0.35">
      <c r="R527" s="31">
        <v>537</v>
      </c>
      <c r="S527" t="s">
        <v>423</v>
      </c>
      <c r="T527" t="s">
        <v>418</v>
      </c>
      <c r="U527" t="s">
        <v>419</v>
      </c>
      <c r="V527" t="s">
        <v>938</v>
      </c>
      <c r="W527">
        <v>130336</v>
      </c>
      <c r="X527" t="s">
        <v>938</v>
      </c>
      <c r="Y527">
        <v>130337</v>
      </c>
      <c r="Z527" t="s">
        <v>141</v>
      </c>
      <c r="AA527" t="s">
        <v>107</v>
      </c>
      <c r="AB527" t="s">
        <v>1701</v>
      </c>
    </row>
    <row r="528" spans="18:28" x14ac:dyDescent="0.35">
      <c r="R528" s="31">
        <v>538</v>
      </c>
      <c r="S528" t="s">
        <v>426</v>
      </c>
      <c r="T528" t="s">
        <v>418</v>
      </c>
      <c r="U528" t="s">
        <v>419</v>
      </c>
      <c r="V528" t="s">
        <v>941</v>
      </c>
      <c r="W528">
        <v>130338</v>
      </c>
      <c r="X528" t="s">
        <v>941</v>
      </c>
      <c r="Y528">
        <v>130339</v>
      </c>
      <c r="Z528" t="s">
        <v>141</v>
      </c>
      <c r="AA528" t="s">
        <v>107</v>
      </c>
      <c r="AB528" t="s">
        <v>1701</v>
      </c>
    </row>
    <row r="529" spans="18:28" x14ac:dyDescent="0.35">
      <c r="R529" s="31">
        <v>539</v>
      </c>
      <c r="S529" t="s">
        <v>426</v>
      </c>
      <c r="T529" t="s">
        <v>418</v>
      </c>
      <c r="U529" t="s">
        <v>419</v>
      </c>
      <c r="V529" t="s">
        <v>941</v>
      </c>
      <c r="W529">
        <v>130338</v>
      </c>
      <c r="X529" t="s">
        <v>941</v>
      </c>
      <c r="Y529">
        <v>130339</v>
      </c>
      <c r="Z529" t="s">
        <v>141</v>
      </c>
      <c r="AA529" t="s">
        <v>107</v>
      </c>
      <c r="AB529" t="s">
        <v>1701</v>
      </c>
    </row>
    <row r="530" spans="18:28" x14ac:dyDescent="0.35">
      <c r="R530" s="31">
        <v>540</v>
      </c>
      <c r="S530" t="s">
        <v>426</v>
      </c>
      <c r="T530" t="s">
        <v>418</v>
      </c>
      <c r="U530" t="s">
        <v>419</v>
      </c>
      <c r="V530" t="s">
        <v>941</v>
      </c>
      <c r="W530">
        <v>130338</v>
      </c>
      <c r="X530" t="s">
        <v>941</v>
      </c>
      <c r="Y530">
        <v>130339</v>
      </c>
      <c r="Z530" t="s">
        <v>141</v>
      </c>
      <c r="AA530" t="s">
        <v>107</v>
      </c>
      <c r="AB530" t="s">
        <v>1701</v>
      </c>
    </row>
    <row r="531" spans="18:28" x14ac:dyDescent="0.35">
      <c r="R531" s="31">
        <v>541</v>
      </c>
      <c r="S531" t="s">
        <v>426</v>
      </c>
      <c r="T531" t="s">
        <v>418</v>
      </c>
      <c r="U531" t="s">
        <v>419</v>
      </c>
      <c r="V531" t="s">
        <v>941</v>
      </c>
      <c r="W531">
        <v>130338</v>
      </c>
      <c r="X531" t="s">
        <v>941</v>
      </c>
      <c r="Y531">
        <v>130339</v>
      </c>
      <c r="Z531" t="s">
        <v>141</v>
      </c>
      <c r="AA531" t="s">
        <v>107</v>
      </c>
      <c r="AB531" t="s">
        <v>1701</v>
      </c>
    </row>
    <row r="532" spans="18:28" x14ac:dyDescent="0.35">
      <c r="R532" s="31">
        <v>542</v>
      </c>
      <c r="S532" t="s">
        <v>417</v>
      </c>
      <c r="T532" t="s">
        <v>418</v>
      </c>
      <c r="U532" t="s">
        <v>419</v>
      </c>
      <c r="V532" t="s">
        <v>945</v>
      </c>
      <c r="W532" t="s">
        <v>410</v>
      </c>
      <c r="X532" t="s">
        <v>943</v>
      </c>
      <c r="Y532" t="s">
        <v>944</v>
      </c>
      <c r="Z532" t="s">
        <v>141</v>
      </c>
      <c r="AA532" t="s">
        <v>107</v>
      </c>
      <c r="AB532" t="s">
        <v>1701</v>
      </c>
    </row>
    <row r="533" spans="18:28" x14ac:dyDescent="0.35">
      <c r="R533" s="31">
        <v>543</v>
      </c>
      <c r="S533" t="s">
        <v>426</v>
      </c>
      <c r="T533" t="s">
        <v>418</v>
      </c>
      <c r="U533" t="s">
        <v>419</v>
      </c>
      <c r="V533" t="s">
        <v>941</v>
      </c>
      <c r="W533">
        <v>130338</v>
      </c>
      <c r="X533" t="s">
        <v>941</v>
      </c>
      <c r="Y533">
        <v>130339</v>
      </c>
      <c r="Z533" t="s">
        <v>141</v>
      </c>
      <c r="AA533" t="s">
        <v>107</v>
      </c>
      <c r="AB533" t="s">
        <v>1701</v>
      </c>
    </row>
    <row r="534" spans="18:28" x14ac:dyDescent="0.35">
      <c r="R534" s="31">
        <v>544</v>
      </c>
      <c r="S534" t="s">
        <v>426</v>
      </c>
      <c r="T534" t="s">
        <v>418</v>
      </c>
      <c r="U534" t="s">
        <v>419</v>
      </c>
      <c r="V534" t="s">
        <v>941</v>
      </c>
      <c r="W534">
        <v>130338</v>
      </c>
      <c r="X534" t="s">
        <v>941</v>
      </c>
      <c r="Y534">
        <v>130339</v>
      </c>
      <c r="Z534" t="s">
        <v>141</v>
      </c>
      <c r="AA534" t="s">
        <v>107</v>
      </c>
      <c r="AB534" t="s">
        <v>1701</v>
      </c>
    </row>
    <row r="535" spans="18:28" x14ac:dyDescent="0.35">
      <c r="R535" s="31">
        <v>545</v>
      </c>
      <c r="S535" t="s">
        <v>426</v>
      </c>
      <c r="T535" t="s">
        <v>418</v>
      </c>
      <c r="U535" t="s">
        <v>419</v>
      </c>
      <c r="V535" t="s">
        <v>941</v>
      </c>
      <c r="W535">
        <v>130338</v>
      </c>
      <c r="X535" t="s">
        <v>941</v>
      </c>
      <c r="Y535">
        <v>130339</v>
      </c>
      <c r="Z535" t="s">
        <v>141</v>
      </c>
      <c r="AA535" t="s">
        <v>107</v>
      </c>
      <c r="AB535" t="s">
        <v>1701</v>
      </c>
    </row>
    <row r="536" spans="18:28" x14ac:dyDescent="0.35">
      <c r="R536" s="31">
        <v>546</v>
      </c>
      <c r="S536" t="s">
        <v>426</v>
      </c>
      <c r="T536" t="s">
        <v>418</v>
      </c>
      <c r="U536" t="s">
        <v>419</v>
      </c>
      <c r="V536" t="s">
        <v>941</v>
      </c>
      <c r="W536">
        <v>130338</v>
      </c>
      <c r="X536" t="s">
        <v>941</v>
      </c>
      <c r="Y536">
        <v>130339</v>
      </c>
      <c r="Z536" t="s">
        <v>141</v>
      </c>
      <c r="AA536" t="s">
        <v>107</v>
      </c>
      <c r="AB536" t="s">
        <v>1701</v>
      </c>
    </row>
    <row r="537" spans="18:28" x14ac:dyDescent="0.35">
      <c r="R537" s="31">
        <v>547</v>
      </c>
      <c r="S537" t="s">
        <v>426</v>
      </c>
      <c r="T537" t="s">
        <v>418</v>
      </c>
      <c r="U537" t="s">
        <v>419</v>
      </c>
      <c r="V537" t="s">
        <v>941</v>
      </c>
      <c r="W537">
        <v>130338</v>
      </c>
      <c r="X537" t="s">
        <v>941</v>
      </c>
      <c r="Y537">
        <v>130339</v>
      </c>
      <c r="Z537" t="s">
        <v>141</v>
      </c>
      <c r="AA537" t="s">
        <v>107</v>
      </c>
      <c r="AB537" t="s">
        <v>1701</v>
      </c>
    </row>
    <row r="538" spans="18:28" x14ac:dyDescent="0.35">
      <c r="R538" s="31">
        <v>548</v>
      </c>
      <c r="S538" t="s">
        <v>426</v>
      </c>
      <c r="T538" t="s">
        <v>418</v>
      </c>
      <c r="U538" t="s">
        <v>419</v>
      </c>
      <c r="V538" t="s">
        <v>941</v>
      </c>
      <c r="W538">
        <v>130338</v>
      </c>
      <c r="X538" t="s">
        <v>941</v>
      </c>
      <c r="Y538">
        <v>130339</v>
      </c>
      <c r="Z538" t="s">
        <v>141</v>
      </c>
      <c r="AA538" t="s">
        <v>107</v>
      </c>
      <c r="AB538" t="s">
        <v>1701</v>
      </c>
    </row>
    <row r="539" spans="18:28" x14ac:dyDescent="0.35">
      <c r="R539" s="31">
        <v>549</v>
      </c>
      <c r="S539" t="s">
        <v>426</v>
      </c>
      <c r="T539" t="s">
        <v>418</v>
      </c>
      <c r="U539" t="s">
        <v>419</v>
      </c>
      <c r="V539" t="s">
        <v>941</v>
      </c>
      <c r="W539">
        <v>130338</v>
      </c>
      <c r="X539" t="s">
        <v>941</v>
      </c>
      <c r="Y539">
        <v>130339</v>
      </c>
      <c r="Z539" t="s">
        <v>141</v>
      </c>
      <c r="AA539" t="s">
        <v>107</v>
      </c>
      <c r="AB539" t="s">
        <v>1701</v>
      </c>
    </row>
    <row r="540" spans="18:28" x14ac:dyDescent="0.35">
      <c r="R540" s="31">
        <v>550</v>
      </c>
      <c r="S540" t="s">
        <v>429</v>
      </c>
      <c r="T540" t="s">
        <v>430</v>
      </c>
      <c r="U540" t="s">
        <v>431</v>
      </c>
      <c r="V540" t="s">
        <v>941</v>
      </c>
      <c r="W540">
        <v>130338</v>
      </c>
      <c r="X540" t="s">
        <v>941</v>
      </c>
      <c r="Y540">
        <v>130339</v>
      </c>
      <c r="Z540" t="s">
        <v>141</v>
      </c>
      <c r="AA540" t="s">
        <v>107</v>
      </c>
      <c r="AB540" t="s">
        <v>1701</v>
      </c>
    </row>
    <row r="541" spans="18:28" x14ac:dyDescent="0.35">
      <c r="R541" s="31">
        <v>551</v>
      </c>
      <c r="S541" t="s">
        <v>429</v>
      </c>
      <c r="T541" t="s">
        <v>430</v>
      </c>
      <c r="U541" t="s">
        <v>431</v>
      </c>
      <c r="V541" t="s">
        <v>941</v>
      </c>
      <c r="W541">
        <v>130338</v>
      </c>
      <c r="X541" t="s">
        <v>941</v>
      </c>
      <c r="Y541">
        <v>130339</v>
      </c>
      <c r="Z541" t="s">
        <v>141</v>
      </c>
      <c r="AA541" t="s">
        <v>107</v>
      </c>
      <c r="AB541" t="s">
        <v>1701</v>
      </c>
    </row>
    <row r="542" spans="18:28" x14ac:dyDescent="0.35">
      <c r="R542" s="31">
        <v>552</v>
      </c>
      <c r="S542" t="s">
        <v>429</v>
      </c>
      <c r="T542" t="s">
        <v>430</v>
      </c>
      <c r="U542" t="s">
        <v>431</v>
      </c>
      <c r="V542" t="s">
        <v>941</v>
      </c>
      <c r="W542">
        <v>130338</v>
      </c>
      <c r="X542" t="s">
        <v>941</v>
      </c>
      <c r="Y542">
        <v>130339</v>
      </c>
      <c r="Z542" t="s">
        <v>141</v>
      </c>
      <c r="AA542" t="s">
        <v>107</v>
      </c>
      <c r="AB542" t="s">
        <v>1701</v>
      </c>
    </row>
    <row r="543" spans="18:28" x14ac:dyDescent="0.35">
      <c r="R543" s="31">
        <v>553</v>
      </c>
      <c r="S543" t="s">
        <v>429</v>
      </c>
      <c r="T543" t="s">
        <v>430</v>
      </c>
      <c r="U543" t="s">
        <v>431</v>
      </c>
      <c r="V543" t="s">
        <v>941</v>
      </c>
      <c r="W543">
        <v>130338</v>
      </c>
      <c r="X543" t="s">
        <v>941</v>
      </c>
      <c r="Y543">
        <v>130339</v>
      </c>
      <c r="Z543" t="s">
        <v>141</v>
      </c>
      <c r="AA543" t="s">
        <v>107</v>
      </c>
      <c r="AB543" t="s">
        <v>1701</v>
      </c>
    </row>
    <row r="544" spans="18:28" x14ac:dyDescent="0.35">
      <c r="R544" s="31">
        <v>554</v>
      </c>
      <c r="S544" t="s">
        <v>429</v>
      </c>
      <c r="T544" t="s">
        <v>430</v>
      </c>
      <c r="U544" t="s">
        <v>431</v>
      </c>
      <c r="V544" t="s">
        <v>941</v>
      </c>
      <c r="W544">
        <v>130338</v>
      </c>
      <c r="X544" t="s">
        <v>941</v>
      </c>
      <c r="Y544">
        <v>130339</v>
      </c>
      <c r="Z544" t="s">
        <v>141</v>
      </c>
      <c r="AA544" t="s">
        <v>107</v>
      </c>
      <c r="AB544" t="s">
        <v>1701</v>
      </c>
    </row>
    <row r="545" spans="18:28" x14ac:dyDescent="0.35">
      <c r="R545" s="31">
        <v>555</v>
      </c>
      <c r="S545" t="s">
        <v>429</v>
      </c>
      <c r="T545" t="s">
        <v>430</v>
      </c>
      <c r="U545" t="s">
        <v>431</v>
      </c>
      <c r="V545" t="s">
        <v>941</v>
      </c>
      <c r="W545">
        <v>130338</v>
      </c>
      <c r="X545" t="s">
        <v>941</v>
      </c>
      <c r="Y545">
        <v>130339</v>
      </c>
      <c r="Z545" t="s">
        <v>141</v>
      </c>
      <c r="AA545" t="s">
        <v>107</v>
      </c>
      <c r="AB545" t="s">
        <v>1701</v>
      </c>
    </row>
    <row r="546" spans="18:28" x14ac:dyDescent="0.35">
      <c r="R546" s="31">
        <v>556</v>
      </c>
      <c r="S546" t="s">
        <v>429</v>
      </c>
      <c r="T546" t="s">
        <v>430</v>
      </c>
      <c r="U546" t="s">
        <v>431</v>
      </c>
      <c r="V546" t="s">
        <v>941</v>
      </c>
      <c r="W546">
        <v>130338</v>
      </c>
      <c r="X546" t="s">
        <v>941</v>
      </c>
      <c r="Y546">
        <v>130339</v>
      </c>
      <c r="Z546" t="s">
        <v>141</v>
      </c>
      <c r="AA546" t="s">
        <v>107</v>
      </c>
      <c r="AB546" t="s">
        <v>1701</v>
      </c>
    </row>
    <row r="547" spans="18:28" x14ac:dyDescent="0.35">
      <c r="R547" s="31">
        <v>557</v>
      </c>
      <c r="S547" t="s">
        <v>429</v>
      </c>
      <c r="T547" t="s">
        <v>430</v>
      </c>
      <c r="U547" t="s">
        <v>431</v>
      </c>
      <c r="V547" t="s">
        <v>941</v>
      </c>
      <c r="W547">
        <v>130338</v>
      </c>
      <c r="X547" t="s">
        <v>941</v>
      </c>
      <c r="Y547">
        <v>130339</v>
      </c>
      <c r="Z547" t="s">
        <v>141</v>
      </c>
      <c r="AA547" t="s">
        <v>107</v>
      </c>
      <c r="AB547" t="s">
        <v>1701</v>
      </c>
    </row>
    <row r="548" spans="18:28" x14ac:dyDescent="0.35">
      <c r="R548" s="31">
        <v>558</v>
      </c>
      <c r="S548" t="s">
        <v>429</v>
      </c>
      <c r="T548" t="s">
        <v>430</v>
      </c>
      <c r="U548" t="s">
        <v>431</v>
      </c>
      <c r="V548" t="s">
        <v>941</v>
      </c>
      <c r="W548">
        <v>130338</v>
      </c>
      <c r="X548" t="s">
        <v>941</v>
      </c>
      <c r="Y548">
        <v>130339</v>
      </c>
      <c r="Z548" t="s">
        <v>141</v>
      </c>
      <c r="AA548" t="s">
        <v>107</v>
      </c>
      <c r="AB548" t="s">
        <v>1701</v>
      </c>
    </row>
    <row r="549" spans="18:28" x14ac:dyDescent="0.35">
      <c r="R549" s="31">
        <v>559</v>
      </c>
      <c r="S549" t="s">
        <v>429</v>
      </c>
      <c r="T549" t="s">
        <v>430</v>
      </c>
      <c r="U549" t="s">
        <v>431</v>
      </c>
      <c r="V549" t="s">
        <v>941</v>
      </c>
      <c r="W549">
        <v>130338</v>
      </c>
      <c r="X549" t="s">
        <v>941</v>
      </c>
      <c r="Y549">
        <v>130339</v>
      </c>
      <c r="Z549" t="s">
        <v>141</v>
      </c>
      <c r="AA549" t="s">
        <v>107</v>
      </c>
      <c r="AB549" t="s">
        <v>1701</v>
      </c>
    </row>
    <row r="550" spans="18:28" x14ac:dyDescent="0.35">
      <c r="R550" s="31">
        <v>560</v>
      </c>
      <c r="S550" t="s">
        <v>429</v>
      </c>
      <c r="T550" t="s">
        <v>430</v>
      </c>
      <c r="U550" t="s">
        <v>431</v>
      </c>
      <c r="V550" t="s">
        <v>941</v>
      </c>
      <c r="W550">
        <v>130338</v>
      </c>
      <c r="X550" t="s">
        <v>941</v>
      </c>
      <c r="Y550">
        <v>130339</v>
      </c>
      <c r="Z550" t="s">
        <v>141</v>
      </c>
      <c r="AA550" t="s">
        <v>107</v>
      </c>
      <c r="AB550" t="s">
        <v>1701</v>
      </c>
    </row>
    <row r="551" spans="18:28" x14ac:dyDescent="0.35">
      <c r="R551" s="31">
        <v>561</v>
      </c>
      <c r="S551" t="s">
        <v>429</v>
      </c>
      <c r="T551" t="s">
        <v>430</v>
      </c>
      <c r="U551" t="s">
        <v>431</v>
      </c>
      <c r="V551" t="s">
        <v>941</v>
      </c>
      <c r="W551">
        <v>130338</v>
      </c>
      <c r="X551" t="s">
        <v>941</v>
      </c>
      <c r="Y551">
        <v>130339</v>
      </c>
      <c r="Z551" t="s">
        <v>141</v>
      </c>
      <c r="AA551" t="s">
        <v>107</v>
      </c>
      <c r="AB551" t="s">
        <v>1701</v>
      </c>
    </row>
    <row r="552" spans="18:28" x14ac:dyDescent="0.35">
      <c r="R552" s="31">
        <v>562</v>
      </c>
      <c r="S552" t="s">
        <v>429</v>
      </c>
      <c r="T552" t="s">
        <v>430</v>
      </c>
      <c r="U552" t="s">
        <v>431</v>
      </c>
      <c r="V552" t="s">
        <v>941</v>
      </c>
      <c r="W552">
        <v>130338</v>
      </c>
      <c r="X552" t="s">
        <v>941</v>
      </c>
      <c r="Y552">
        <v>130339</v>
      </c>
      <c r="Z552" t="s">
        <v>141</v>
      </c>
      <c r="AA552" t="s">
        <v>107</v>
      </c>
      <c r="AB552" t="s">
        <v>1701</v>
      </c>
    </row>
    <row r="553" spans="18:28" x14ac:dyDescent="0.35">
      <c r="R553" s="31">
        <v>563</v>
      </c>
      <c r="S553" t="s">
        <v>429</v>
      </c>
      <c r="T553" t="s">
        <v>430</v>
      </c>
      <c r="U553" t="s">
        <v>431</v>
      </c>
      <c r="V553" t="s">
        <v>941</v>
      </c>
      <c r="W553">
        <v>130338</v>
      </c>
      <c r="X553" t="s">
        <v>941</v>
      </c>
      <c r="Y553">
        <v>130339</v>
      </c>
      <c r="Z553" t="s">
        <v>141</v>
      </c>
      <c r="AA553" t="s">
        <v>107</v>
      </c>
      <c r="AB553" t="s">
        <v>1701</v>
      </c>
    </row>
    <row r="554" spans="18:28" x14ac:dyDescent="0.35">
      <c r="R554" s="31">
        <v>564</v>
      </c>
      <c r="S554" t="s">
        <v>429</v>
      </c>
      <c r="T554" t="s">
        <v>430</v>
      </c>
      <c r="U554" t="s">
        <v>431</v>
      </c>
      <c r="V554" t="s">
        <v>941</v>
      </c>
      <c r="W554">
        <v>130338</v>
      </c>
      <c r="X554" t="s">
        <v>941</v>
      </c>
      <c r="Y554">
        <v>130339</v>
      </c>
      <c r="Z554" t="s">
        <v>141</v>
      </c>
      <c r="AA554" t="s">
        <v>107</v>
      </c>
      <c r="AB554" t="s">
        <v>1701</v>
      </c>
    </row>
    <row r="555" spans="18:28" x14ac:dyDescent="0.35">
      <c r="R555" s="31">
        <v>565</v>
      </c>
      <c r="S555" t="s">
        <v>429</v>
      </c>
      <c r="T555" t="s">
        <v>430</v>
      </c>
      <c r="U555" t="s">
        <v>431</v>
      </c>
      <c r="V555" t="s">
        <v>941</v>
      </c>
      <c r="W555">
        <v>130338</v>
      </c>
      <c r="X555" t="s">
        <v>941</v>
      </c>
      <c r="Y555">
        <v>130339</v>
      </c>
      <c r="Z555" t="s">
        <v>141</v>
      </c>
      <c r="AA555" t="s">
        <v>107</v>
      </c>
      <c r="AB555" t="s">
        <v>1701</v>
      </c>
    </row>
    <row r="556" spans="18:28" x14ac:dyDescent="0.35">
      <c r="R556" s="31">
        <v>566</v>
      </c>
      <c r="S556" t="s">
        <v>429</v>
      </c>
      <c r="T556" t="s">
        <v>430</v>
      </c>
      <c r="U556" t="s">
        <v>431</v>
      </c>
      <c r="V556" t="s">
        <v>941</v>
      </c>
      <c r="W556">
        <v>130338</v>
      </c>
      <c r="X556" t="s">
        <v>941</v>
      </c>
      <c r="Y556">
        <v>130339</v>
      </c>
      <c r="Z556" t="s">
        <v>141</v>
      </c>
      <c r="AA556" t="s">
        <v>107</v>
      </c>
      <c r="AB556" t="s">
        <v>1701</v>
      </c>
    </row>
    <row r="557" spans="18:28" x14ac:dyDescent="0.35">
      <c r="R557" s="31">
        <v>567</v>
      </c>
      <c r="S557" t="s">
        <v>429</v>
      </c>
      <c r="T557" t="s">
        <v>430</v>
      </c>
      <c r="U557" t="s">
        <v>431</v>
      </c>
      <c r="V557" t="s">
        <v>941</v>
      </c>
      <c r="W557">
        <v>130338</v>
      </c>
      <c r="X557" t="s">
        <v>941</v>
      </c>
      <c r="Y557">
        <v>130339</v>
      </c>
      <c r="Z557" t="s">
        <v>141</v>
      </c>
      <c r="AA557" t="s">
        <v>107</v>
      </c>
      <c r="AB557" t="s">
        <v>1701</v>
      </c>
    </row>
    <row r="558" spans="18:28" x14ac:dyDescent="0.35">
      <c r="R558" s="31">
        <v>569</v>
      </c>
      <c r="S558" t="s">
        <v>282</v>
      </c>
      <c r="T558" t="s">
        <v>283</v>
      </c>
      <c r="U558" t="s">
        <v>284</v>
      </c>
      <c r="V558" t="s">
        <v>794</v>
      </c>
      <c r="W558">
        <v>100075</v>
      </c>
      <c r="X558" t="s">
        <v>794</v>
      </c>
      <c r="Y558">
        <v>100076</v>
      </c>
      <c r="Z558" t="s">
        <v>132</v>
      </c>
      <c r="AA558" t="s">
        <v>107</v>
      </c>
      <c r="AB558" t="s">
        <v>494</v>
      </c>
    </row>
    <row r="559" spans="18:28" x14ac:dyDescent="0.35">
      <c r="R559" s="31">
        <v>570</v>
      </c>
      <c r="S559" t="s">
        <v>434</v>
      </c>
      <c r="T559" t="s">
        <v>435</v>
      </c>
      <c r="U559" t="s">
        <v>436</v>
      </c>
      <c r="V559" t="s">
        <v>941</v>
      </c>
      <c r="W559">
        <v>130338</v>
      </c>
      <c r="X559" t="s">
        <v>941</v>
      </c>
      <c r="Y559">
        <v>130339</v>
      </c>
      <c r="Z559" t="s">
        <v>141</v>
      </c>
      <c r="AA559" t="s">
        <v>107</v>
      </c>
      <c r="AB559" t="s">
        <v>1701</v>
      </c>
    </row>
    <row r="560" spans="18:28" x14ac:dyDescent="0.35">
      <c r="R560" s="31">
        <v>571</v>
      </c>
      <c r="S560" t="s">
        <v>434</v>
      </c>
      <c r="T560" t="s">
        <v>435</v>
      </c>
      <c r="U560" t="s">
        <v>436</v>
      </c>
      <c r="V560" t="s">
        <v>941</v>
      </c>
      <c r="W560">
        <v>130338</v>
      </c>
      <c r="X560" t="s">
        <v>941</v>
      </c>
      <c r="Y560">
        <v>130339</v>
      </c>
      <c r="Z560" t="s">
        <v>141</v>
      </c>
      <c r="AA560" t="s">
        <v>107</v>
      </c>
      <c r="AB560" t="s">
        <v>1701</v>
      </c>
    </row>
    <row r="561" spans="18:28" x14ac:dyDescent="0.35">
      <c r="R561" s="31">
        <v>572</v>
      </c>
      <c r="S561" t="s">
        <v>434</v>
      </c>
      <c r="T561" t="s">
        <v>435</v>
      </c>
      <c r="U561" t="s">
        <v>436</v>
      </c>
      <c r="V561" t="s">
        <v>941</v>
      </c>
      <c r="W561">
        <v>130338</v>
      </c>
      <c r="X561" t="s">
        <v>941</v>
      </c>
      <c r="Y561">
        <v>130339</v>
      </c>
      <c r="Z561" t="s">
        <v>141</v>
      </c>
      <c r="AA561" t="s">
        <v>107</v>
      </c>
      <c r="AB561" t="s">
        <v>1701</v>
      </c>
    </row>
    <row r="562" spans="18:28" x14ac:dyDescent="0.35">
      <c r="R562" s="31">
        <v>573</v>
      </c>
      <c r="S562" t="s">
        <v>434</v>
      </c>
      <c r="T562" t="s">
        <v>435</v>
      </c>
      <c r="U562" t="s">
        <v>436</v>
      </c>
      <c r="V562" t="s">
        <v>941</v>
      </c>
      <c r="W562">
        <v>130338</v>
      </c>
      <c r="X562" t="s">
        <v>941</v>
      </c>
      <c r="Y562">
        <v>130339</v>
      </c>
      <c r="Z562" t="s">
        <v>141</v>
      </c>
      <c r="AA562" t="s">
        <v>107</v>
      </c>
      <c r="AB562" t="s">
        <v>1701</v>
      </c>
    </row>
    <row r="563" spans="18:28" x14ac:dyDescent="0.35">
      <c r="R563" s="31">
        <v>574</v>
      </c>
      <c r="S563" t="s">
        <v>434</v>
      </c>
      <c r="T563" t="s">
        <v>435</v>
      </c>
      <c r="U563" t="s">
        <v>436</v>
      </c>
      <c r="V563" t="s">
        <v>941</v>
      </c>
      <c r="W563">
        <v>130338</v>
      </c>
      <c r="X563" t="s">
        <v>941</v>
      </c>
      <c r="Y563">
        <v>130339</v>
      </c>
      <c r="Z563" t="s">
        <v>141</v>
      </c>
      <c r="AA563" t="s">
        <v>107</v>
      </c>
      <c r="AB563" t="s">
        <v>1701</v>
      </c>
    </row>
    <row r="564" spans="18:28" x14ac:dyDescent="0.35">
      <c r="R564" s="31">
        <v>575</v>
      </c>
      <c r="S564" t="s">
        <v>440</v>
      </c>
      <c r="T564" t="s">
        <v>435</v>
      </c>
      <c r="U564" t="s">
        <v>436</v>
      </c>
      <c r="V564" t="s">
        <v>946</v>
      </c>
      <c r="W564" t="s">
        <v>442</v>
      </c>
      <c r="X564" t="s">
        <v>947</v>
      </c>
      <c r="Y564" t="s">
        <v>948</v>
      </c>
      <c r="Z564" t="s">
        <v>443</v>
      </c>
      <c r="AA564" t="s">
        <v>107</v>
      </c>
      <c r="AB564" t="s">
        <v>1701</v>
      </c>
    </row>
    <row r="565" spans="18:28" x14ac:dyDescent="0.35">
      <c r="R565" s="31">
        <v>576</v>
      </c>
      <c r="S565" t="s">
        <v>440</v>
      </c>
      <c r="T565" t="s">
        <v>435</v>
      </c>
      <c r="U565" t="s">
        <v>436</v>
      </c>
      <c r="V565" t="s">
        <v>946</v>
      </c>
      <c r="W565" t="s">
        <v>442</v>
      </c>
      <c r="X565" t="s">
        <v>947</v>
      </c>
      <c r="Y565" t="s">
        <v>948</v>
      </c>
      <c r="Z565" t="s">
        <v>443</v>
      </c>
      <c r="AA565" t="s">
        <v>107</v>
      </c>
      <c r="AB565" t="s">
        <v>1701</v>
      </c>
    </row>
    <row r="566" spans="18:28" x14ac:dyDescent="0.35">
      <c r="R566" s="31">
        <v>577</v>
      </c>
      <c r="S566" t="s">
        <v>446</v>
      </c>
      <c r="T566" t="s">
        <v>435</v>
      </c>
      <c r="U566" t="s">
        <v>436</v>
      </c>
      <c r="V566" t="s">
        <v>949</v>
      </c>
      <c r="W566">
        <v>131622</v>
      </c>
      <c r="X566" t="s">
        <v>949</v>
      </c>
      <c r="Y566">
        <v>131626</v>
      </c>
      <c r="Z566" t="s">
        <v>325</v>
      </c>
      <c r="AA566" t="s">
        <v>107</v>
      </c>
      <c r="AB566" t="s">
        <v>1701</v>
      </c>
    </row>
    <row r="567" spans="18:28" x14ac:dyDescent="0.35">
      <c r="R567" s="31">
        <v>578</v>
      </c>
      <c r="S567" t="s">
        <v>434</v>
      </c>
      <c r="T567" t="s">
        <v>435</v>
      </c>
      <c r="U567" t="s">
        <v>436</v>
      </c>
      <c r="V567" t="s">
        <v>941</v>
      </c>
      <c r="W567">
        <v>130338</v>
      </c>
      <c r="X567" t="s">
        <v>941</v>
      </c>
      <c r="Y567">
        <v>130339</v>
      </c>
      <c r="Z567" t="s">
        <v>141</v>
      </c>
      <c r="AA567" t="s">
        <v>107</v>
      </c>
      <c r="AB567" t="s">
        <v>1701</v>
      </c>
    </row>
    <row r="568" spans="18:28" x14ac:dyDescent="0.35">
      <c r="R568" s="31">
        <v>579</v>
      </c>
      <c r="S568" t="s">
        <v>434</v>
      </c>
      <c r="T568" t="s">
        <v>435</v>
      </c>
      <c r="U568" t="s">
        <v>436</v>
      </c>
      <c r="V568" t="s">
        <v>941</v>
      </c>
      <c r="W568">
        <v>130338</v>
      </c>
      <c r="X568" t="s">
        <v>941</v>
      </c>
      <c r="Y568">
        <v>130339</v>
      </c>
      <c r="Z568" t="s">
        <v>141</v>
      </c>
      <c r="AA568" t="s">
        <v>107</v>
      </c>
      <c r="AB568" t="s">
        <v>1701</v>
      </c>
    </row>
    <row r="569" spans="18:28" x14ac:dyDescent="0.35">
      <c r="R569" s="31">
        <v>580</v>
      </c>
      <c r="S569" t="s">
        <v>449</v>
      </c>
      <c r="T569" t="s">
        <v>450</v>
      </c>
      <c r="U569" t="s">
        <v>451</v>
      </c>
      <c r="V569" t="s">
        <v>941</v>
      </c>
      <c r="W569">
        <v>130338</v>
      </c>
      <c r="X569" t="s">
        <v>941</v>
      </c>
      <c r="Y569">
        <v>130339</v>
      </c>
      <c r="Z569" t="s">
        <v>141</v>
      </c>
      <c r="AA569" t="s">
        <v>107</v>
      </c>
      <c r="AB569" t="s">
        <v>1701</v>
      </c>
    </row>
    <row r="570" spans="18:28" x14ac:dyDescent="0.35">
      <c r="R570" s="31">
        <v>581</v>
      </c>
      <c r="S570" t="s">
        <v>449</v>
      </c>
      <c r="T570" t="s">
        <v>450</v>
      </c>
      <c r="U570" t="s">
        <v>451</v>
      </c>
      <c r="V570" t="s">
        <v>941</v>
      </c>
      <c r="W570">
        <v>130338</v>
      </c>
      <c r="X570" t="s">
        <v>941</v>
      </c>
      <c r="Y570">
        <v>130339</v>
      </c>
      <c r="Z570" t="s">
        <v>141</v>
      </c>
      <c r="AA570" t="s">
        <v>107</v>
      </c>
      <c r="AB570" t="s">
        <v>1701</v>
      </c>
    </row>
    <row r="571" spans="18:28" x14ac:dyDescent="0.35">
      <c r="R571" s="31">
        <v>582</v>
      </c>
      <c r="S571" t="s">
        <v>449</v>
      </c>
      <c r="T571" t="s">
        <v>450</v>
      </c>
      <c r="U571" t="s">
        <v>451</v>
      </c>
      <c r="V571" t="s">
        <v>941</v>
      </c>
      <c r="W571">
        <v>130338</v>
      </c>
      <c r="X571" t="s">
        <v>941</v>
      </c>
      <c r="Y571">
        <v>130339</v>
      </c>
      <c r="Z571" t="s">
        <v>141</v>
      </c>
      <c r="AA571" t="s">
        <v>107</v>
      </c>
      <c r="AB571" t="s">
        <v>1701</v>
      </c>
    </row>
    <row r="572" spans="18:28" x14ac:dyDescent="0.35">
      <c r="R572" s="31">
        <v>583</v>
      </c>
      <c r="S572" t="s">
        <v>449</v>
      </c>
      <c r="T572" t="s">
        <v>450</v>
      </c>
      <c r="U572" t="s">
        <v>451</v>
      </c>
      <c r="V572" t="s">
        <v>941</v>
      </c>
      <c r="W572">
        <v>130338</v>
      </c>
      <c r="X572" t="s">
        <v>941</v>
      </c>
      <c r="Y572">
        <v>130339</v>
      </c>
      <c r="Z572" t="s">
        <v>141</v>
      </c>
      <c r="AA572" t="s">
        <v>107</v>
      </c>
      <c r="AB572" t="s">
        <v>1701</v>
      </c>
    </row>
    <row r="573" spans="18:28" x14ac:dyDescent="0.35">
      <c r="R573" s="31">
        <v>584</v>
      </c>
      <c r="S573" t="s">
        <v>449</v>
      </c>
      <c r="T573" t="s">
        <v>450</v>
      </c>
      <c r="U573" t="s">
        <v>451</v>
      </c>
      <c r="V573" t="s">
        <v>941</v>
      </c>
      <c r="W573">
        <v>130338</v>
      </c>
      <c r="X573" t="s">
        <v>941</v>
      </c>
      <c r="Y573">
        <v>130339</v>
      </c>
      <c r="Z573" t="s">
        <v>141</v>
      </c>
      <c r="AA573" t="s">
        <v>107</v>
      </c>
      <c r="AB573" t="s">
        <v>1701</v>
      </c>
    </row>
    <row r="574" spans="18:28" x14ac:dyDescent="0.35">
      <c r="R574" s="31">
        <v>585</v>
      </c>
      <c r="S574" t="s">
        <v>454</v>
      </c>
      <c r="T574" t="s">
        <v>450</v>
      </c>
      <c r="U574" t="s">
        <v>451</v>
      </c>
      <c r="V574" t="s">
        <v>946</v>
      </c>
      <c r="W574" t="s">
        <v>442</v>
      </c>
      <c r="X574" t="s">
        <v>947</v>
      </c>
      <c r="Y574" t="s">
        <v>948</v>
      </c>
      <c r="Z574" t="s">
        <v>443</v>
      </c>
      <c r="AA574" t="s">
        <v>107</v>
      </c>
      <c r="AB574" t="s">
        <v>1701</v>
      </c>
    </row>
    <row r="575" spans="18:28" x14ac:dyDescent="0.35">
      <c r="R575" s="31">
        <v>586</v>
      </c>
      <c r="S575" t="s">
        <v>457</v>
      </c>
      <c r="T575" t="s">
        <v>450</v>
      </c>
      <c r="U575" t="s">
        <v>451</v>
      </c>
      <c r="V575" t="s">
        <v>949</v>
      </c>
      <c r="W575">
        <v>131622</v>
      </c>
      <c r="X575" t="s">
        <v>949</v>
      </c>
      <c r="Y575">
        <v>131626</v>
      </c>
      <c r="Z575" t="s">
        <v>325</v>
      </c>
      <c r="AA575" t="s">
        <v>107</v>
      </c>
      <c r="AB575" t="s">
        <v>1701</v>
      </c>
    </row>
    <row r="576" spans="18:28" x14ac:dyDescent="0.35">
      <c r="R576" s="31">
        <v>587</v>
      </c>
      <c r="S576" t="s">
        <v>454</v>
      </c>
      <c r="T576" t="s">
        <v>450</v>
      </c>
      <c r="U576" t="s">
        <v>451</v>
      </c>
      <c r="V576" t="s">
        <v>946</v>
      </c>
      <c r="W576" t="s">
        <v>442</v>
      </c>
      <c r="X576" t="s">
        <v>947</v>
      </c>
      <c r="Y576" t="s">
        <v>948</v>
      </c>
      <c r="Z576" t="s">
        <v>443</v>
      </c>
      <c r="AA576" t="s">
        <v>107</v>
      </c>
      <c r="AB576" t="s">
        <v>1701</v>
      </c>
    </row>
    <row r="577" spans="18:28" x14ac:dyDescent="0.35">
      <c r="R577" s="31">
        <v>588</v>
      </c>
      <c r="S577" t="s">
        <v>457</v>
      </c>
      <c r="T577" t="s">
        <v>450</v>
      </c>
      <c r="U577" t="s">
        <v>451</v>
      </c>
      <c r="V577" t="s">
        <v>949</v>
      </c>
      <c r="W577">
        <v>131622</v>
      </c>
      <c r="X577" t="s">
        <v>949</v>
      </c>
      <c r="Y577">
        <v>131626</v>
      </c>
      <c r="Z577" t="s">
        <v>325</v>
      </c>
      <c r="AA577" t="s">
        <v>107</v>
      </c>
      <c r="AB577" t="s">
        <v>1701</v>
      </c>
    </row>
    <row r="578" spans="18:28" x14ac:dyDescent="0.35">
      <c r="R578" s="31">
        <v>589</v>
      </c>
      <c r="S578" t="s">
        <v>449</v>
      </c>
      <c r="T578" t="s">
        <v>450</v>
      </c>
      <c r="U578" t="s">
        <v>451</v>
      </c>
      <c r="V578" t="s">
        <v>941</v>
      </c>
      <c r="W578">
        <v>130338</v>
      </c>
      <c r="X578" t="s">
        <v>941</v>
      </c>
      <c r="Y578">
        <v>130339</v>
      </c>
      <c r="Z578" t="s">
        <v>141</v>
      </c>
      <c r="AA578" t="s">
        <v>107</v>
      </c>
      <c r="AB578" t="s">
        <v>1701</v>
      </c>
    </row>
    <row r="579" spans="18:28" x14ac:dyDescent="0.35">
      <c r="R579" s="31">
        <v>590</v>
      </c>
      <c r="S579" t="s">
        <v>460</v>
      </c>
      <c r="T579" t="s">
        <v>461</v>
      </c>
      <c r="U579" t="s">
        <v>462</v>
      </c>
      <c r="V579" t="s">
        <v>950</v>
      </c>
      <c r="W579" t="s">
        <v>464</v>
      </c>
      <c r="X579" t="s">
        <v>951</v>
      </c>
      <c r="Y579" t="s">
        <v>952</v>
      </c>
      <c r="Z579" t="s">
        <v>325</v>
      </c>
      <c r="AA579" t="s">
        <v>107</v>
      </c>
      <c r="AB579" t="s">
        <v>1701</v>
      </c>
    </row>
    <row r="580" spans="18:28" x14ac:dyDescent="0.35">
      <c r="R580" s="31">
        <v>591</v>
      </c>
      <c r="S580" t="s">
        <v>460</v>
      </c>
      <c r="T580" t="s">
        <v>461</v>
      </c>
      <c r="U580" t="s">
        <v>462</v>
      </c>
      <c r="V580" t="s">
        <v>950</v>
      </c>
      <c r="W580" t="s">
        <v>464</v>
      </c>
      <c r="X580" t="s">
        <v>951</v>
      </c>
      <c r="Y580" t="s">
        <v>952</v>
      </c>
      <c r="Z580" t="s">
        <v>325</v>
      </c>
      <c r="AA580" t="s">
        <v>107</v>
      </c>
      <c r="AB580" t="s">
        <v>1701</v>
      </c>
    </row>
    <row r="581" spans="18:28" x14ac:dyDescent="0.35">
      <c r="R581" s="31">
        <v>592</v>
      </c>
      <c r="S581" t="s">
        <v>468</v>
      </c>
      <c r="T581" t="s">
        <v>461</v>
      </c>
      <c r="U581" t="s">
        <v>462</v>
      </c>
      <c r="V581" t="s">
        <v>949</v>
      </c>
      <c r="W581">
        <v>131622</v>
      </c>
      <c r="X581" t="s">
        <v>949</v>
      </c>
      <c r="Y581">
        <v>131626</v>
      </c>
      <c r="Z581" t="s">
        <v>325</v>
      </c>
      <c r="AA581" t="s">
        <v>107</v>
      </c>
      <c r="AB581" t="s">
        <v>1701</v>
      </c>
    </row>
    <row r="582" spans="18:28" x14ac:dyDescent="0.35">
      <c r="R582" s="31">
        <v>593</v>
      </c>
      <c r="S582" t="s">
        <v>468</v>
      </c>
      <c r="T582" t="s">
        <v>461</v>
      </c>
      <c r="U582" t="s">
        <v>462</v>
      </c>
      <c r="V582" t="s">
        <v>949</v>
      </c>
      <c r="W582">
        <v>131622</v>
      </c>
      <c r="X582" t="s">
        <v>949</v>
      </c>
      <c r="Y582">
        <v>131626</v>
      </c>
      <c r="Z582" t="s">
        <v>325</v>
      </c>
      <c r="AA582" t="s">
        <v>107</v>
      </c>
      <c r="AB582" t="s">
        <v>1701</v>
      </c>
    </row>
    <row r="583" spans="18:28" x14ac:dyDescent="0.35">
      <c r="R583" s="31">
        <v>594</v>
      </c>
      <c r="S583" t="s">
        <v>460</v>
      </c>
      <c r="T583" t="s">
        <v>461</v>
      </c>
      <c r="U583" t="s">
        <v>462</v>
      </c>
      <c r="V583" t="s">
        <v>950</v>
      </c>
      <c r="W583" t="s">
        <v>464</v>
      </c>
      <c r="X583" t="s">
        <v>951</v>
      </c>
      <c r="Y583" t="s">
        <v>952</v>
      </c>
      <c r="Z583" t="s">
        <v>325</v>
      </c>
      <c r="AA583" t="s">
        <v>107</v>
      </c>
      <c r="AB583" t="s">
        <v>1701</v>
      </c>
    </row>
    <row r="584" spans="18:28" x14ac:dyDescent="0.35">
      <c r="R584" s="31">
        <v>595</v>
      </c>
      <c r="S584" t="s">
        <v>460</v>
      </c>
      <c r="T584" t="s">
        <v>461</v>
      </c>
      <c r="U584" t="s">
        <v>462</v>
      </c>
      <c r="V584" t="s">
        <v>950</v>
      </c>
      <c r="W584" t="s">
        <v>464</v>
      </c>
      <c r="X584" t="s">
        <v>951</v>
      </c>
      <c r="Y584" t="s">
        <v>952</v>
      </c>
      <c r="Z584" t="s">
        <v>325</v>
      </c>
      <c r="AA584" t="s">
        <v>107</v>
      </c>
      <c r="AB584" t="s">
        <v>1701</v>
      </c>
    </row>
    <row r="585" spans="18:28" x14ac:dyDescent="0.35">
      <c r="R585" s="31">
        <v>596</v>
      </c>
      <c r="S585" t="s">
        <v>471</v>
      </c>
      <c r="T585" t="s">
        <v>461</v>
      </c>
      <c r="U585" t="s">
        <v>462</v>
      </c>
      <c r="V585" t="s">
        <v>953</v>
      </c>
      <c r="W585">
        <v>131565</v>
      </c>
      <c r="X585" t="s">
        <v>953</v>
      </c>
      <c r="Y585">
        <v>131570</v>
      </c>
      <c r="Z585" t="s">
        <v>325</v>
      </c>
      <c r="AA585" t="s">
        <v>107</v>
      </c>
      <c r="AB585" t="s">
        <v>1701</v>
      </c>
    </row>
    <row r="586" spans="18:28" x14ac:dyDescent="0.35">
      <c r="R586" s="31">
        <v>597</v>
      </c>
      <c r="S586" t="s">
        <v>471</v>
      </c>
      <c r="T586" t="s">
        <v>461</v>
      </c>
      <c r="U586" t="s">
        <v>462</v>
      </c>
      <c r="V586" t="s">
        <v>953</v>
      </c>
      <c r="W586">
        <v>131565</v>
      </c>
      <c r="X586" t="s">
        <v>953</v>
      </c>
      <c r="Y586">
        <v>131570</v>
      </c>
      <c r="Z586" t="s">
        <v>325</v>
      </c>
      <c r="AA586" t="s">
        <v>107</v>
      </c>
      <c r="AB586" t="s">
        <v>1701</v>
      </c>
    </row>
    <row r="587" spans="18:28" x14ac:dyDescent="0.35">
      <c r="R587" s="31">
        <v>598</v>
      </c>
      <c r="S587" t="s">
        <v>471</v>
      </c>
      <c r="T587" t="s">
        <v>461</v>
      </c>
      <c r="U587" t="s">
        <v>462</v>
      </c>
      <c r="V587" t="s">
        <v>953</v>
      </c>
      <c r="W587">
        <v>131565</v>
      </c>
      <c r="X587" t="s">
        <v>953</v>
      </c>
      <c r="Y587">
        <v>131570</v>
      </c>
      <c r="Z587" t="s">
        <v>325</v>
      </c>
      <c r="AA587" t="s">
        <v>107</v>
      </c>
      <c r="AB587" t="s">
        <v>1701</v>
      </c>
    </row>
    <row r="588" spans="18:28" x14ac:dyDescent="0.35">
      <c r="R588" s="31">
        <v>599</v>
      </c>
      <c r="S588" t="s">
        <v>471</v>
      </c>
      <c r="T588" t="s">
        <v>461</v>
      </c>
      <c r="U588" t="s">
        <v>462</v>
      </c>
      <c r="V588" t="s">
        <v>953</v>
      </c>
      <c r="W588">
        <v>131565</v>
      </c>
      <c r="X588" t="s">
        <v>953</v>
      </c>
      <c r="Y588">
        <v>131570</v>
      </c>
      <c r="Z588" t="s">
        <v>325</v>
      </c>
      <c r="AA588" t="s">
        <v>107</v>
      </c>
      <c r="AB588" t="s">
        <v>1701</v>
      </c>
    </row>
    <row r="589" spans="18:28" x14ac:dyDescent="0.35">
      <c r="R589" s="31">
        <v>600</v>
      </c>
      <c r="S589" t="s">
        <v>474</v>
      </c>
      <c r="T589" t="s">
        <v>475</v>
      </c>
      <c r="U589" t="s">
        <v>476</v>
      </c>
      <c r="V589" t="s">
        <v>938</v>
      </c>
      <c r="W589">
        <v>130336</v>
      </c>
      <c r="X589" t="s">
        <v>938</v>
      </c>
      <c r="Y589">
        <v>130337</v>
      </c>
      <c r="Z589" t="s">
        <v>141</v>
      </c>
      <c r="AA589" t="s">
        <v>107</v>
      </c>
      <c r="AB589" t="s">
        <v>1701</v>
      </c>
    </row>
    <row r="590" spans="18:28" x14ac:dyDescent="0.35">
      <c r="R590" s="31">
        <v>601</v>
      </c>
      <c r="S590" t="s">
        <v>474</v>
      </c>
      <c r="T590" t="s">
        <v>475</v>
      </c>
      <c r="U590" t="s">
        <v>476</v>
      </c>
      <c r="V590" t="s">
        <v>938</v>
      </c>
      <c r="W590">
        <v>130336</v>
      </c>
      <c r="X590" t="s">
        <v>938</v>
      </c>
      <c r="Y590">
        <v>130337</v>
      </c>
      <c r="Z590" t="s">
        <v>141</v>
      </c>
      <c r="AA590" t="s">
        <v>107</v>
      </c>
      <c r="AB590" t="s">
        <v>1701</v>
      </c>
    </row>
    <row r="591" spans="18:28" x14ac:dyDescent="0.35">
      <c r="R591" s="31">
        <v>602</v>
      </c>
      <c r="S591" t="s">
        <v>474</v>
      </c>
      <c r="T591" t="s">
        <v>475</v>
      </c>
      <c r="U591" t="s">
        <v>476</v>
      </c>
      <c r="V591" t="s">
        <v>938</v>
      </c>
      <c r="W591">
        <v>130336</v>
      </c>
      <c r="X591" t="s">
        <v>938</v>
      </c>
      <c r="Y591">
        <v>130337</v>
      </c>
      <c r="Z591" t="s">
        <v>141</v>
      </c>
      <c r="AA591" t="s">
        <v>107</v>
      </c>
      <c r="AB591" t="s">
        <v>1701</v>
      </c>
    </row>
    <row r="592" spans="18:28" x14ac:dyDescent="0.35">
      <c r="R592" s="31">
        <v>603</v>
      </c>
      <c r="S592" t="s">
        <v>474</v>
      </c>
      <c r="T592" t="s">
        <v>475</v>
      </c>
      <c r="U592" t="s">
        <v>476</v>
      </c>
      <c r="V592" t="s">
        <v>938</v>
      </c>
      <c r="W592">
        <v>130336</v>
      </c>
      <c r="X592" t="s">
        <v>938</v>
      </c>
      <c r="Y592">
        <v>130337</v>
      </c>
      <c r="Z592" t="s">
        <v>141</v>
      </c>
      <c r="AA592" t="s">
        <v>107</v>
      </c>
      <c r="AB592" t="s">
        <v>1701</v>
      </c>
    </row>
    <row r="593" spans="18:28" x14ac:dyDescent="0.35">
      <c r="R593" s="31">
        <v>604</v>
      </c>
      <c r="S593" t="s">
        <v>474</v>
      </c>
      <c r="T593" t="s">
        <v>475</v>
      </c>
      <c r="U593" t="s">
        <v>476</v>
      </c>
      <c r="V593" t="s">
        <v>938</v>
      </c>
      <c r="W593">
        <v>130336</v>
      </c>
      <c r="X593" t="s">
        <v>938</v>
      </c>
      <c r="Y593">
        <v>130337</v>
      </c>
      <c r="Z593" t="s">
        <v>141</v>
      </c>
      <c r="AA593" t="s">
        <v>107</v>
      </c>
      <c r="AB593" t="s">
        <v>1701</v>
      </c>
    </row>
    <row r="594" spans="18:28" x14ac:dyDescent="0.35">
      <c r="R594" s="31">
        <v>605</v>
      </c>
      <c r="S594" t="s">
        <v>474</v>
      </c>
      <c r="T594" t="s">
        <v>475</v>
      </c>
      <c r="U594" t="s">
        <v>476</v>
      </c>
      <c r="V594" t="s">
        <v>938</v>
      </c>
      <c r="W594">
        <v>130336</v>
      </c>
      <c r="X594" t="s">
        <v>938</v>
      </c>
      <c r="Y594">
        <v>130337</v>
      </c>
      <c r="Z594" t="s">
        <v>141</v>
      </c>
      <c r="AA594" t="s">
        <v>107</v>
      </c>
      <c r="AB594" t="s">
        <v>1701</v>
      </c>
    </row>
    <row r="595" spans="18:28" x14ac:dyDescent="0.35">
      <c r="R595" s="31">
        <v>606</v>
      </c>
      <c r="S595" t="s">
        <v>474</v>
      </c>
      <c r="T595" t="s">
        <v>475</v>
      </c>
      <c r="U595" t="s">
        <v>476</v>
      </c>
      <c r="V595" t="s">
        <v>938</v>
      </c>
      <c r="W595">
        <v>130336</v>
      </c>
      <c r="X595" t="s">
        <v>938</v>
      </c>
      <c r="Y595">
        <v>130337</v>
      </c>
      <c r="Z595" t="s">
        <v>141</v>
      </c>
      <c r="AA595" t="s">
        <v>107</v>
      </c>
      <c r="AB595" t="s">
        <v>1701</v>
      </c>
    </row>
    <row r="596" spans="18:28" x14ac:dyDescent="0.35">
      <c r="R596" s="31">
        <v>607</v>
      </c>
      <c r="S596" t="s">
        <v>474</v>
      </c>
      <c r="T596" t="s">
        <v>475</v>
      </c>
      <c r="U596" t="s">
        <v>476</v>
      </c>
      <c r="V596" t="s">
        <v>938</v>
      </c>
      <c r="W596">
        <v>130336</v>
      </c>
      <c r="X596" t="s">
        <v>938</v>
      </c>
      <c r="Y596">
        <v>130337</v>
      </c>
      <c r="Z596" t="s">
        <v>141</v>
      </c>
      <c r="AA596" t="s">
        <v>107</v>
      </c>
      <c r="AB596" t="s">
        <v>1701</v>
      </c>
    </row>
    <row r="597" spans="18:28" x14ac:dyDescent="0.35">
      <c r="R597" s="31">
        <v>608</v>
      </c>
      <c r="S597" t="s">
        <v>474</v>
      </c>
      <c r="T597" t="s">
        <v>475</v>
      </c>
      <c r="U597" t="s">
        <v>476</v>
      </c>
      <c r="V597" t="s">
        <v>938</v>
      </c>
      <c r="W597">
        <v>130336</v>
      </c>
      <c r="X597" t="s">
        <v>938</v>
      </c>
      <c r="Y597">
        <v>130337</v>
      </c>
      <c r="Z597" t="s">
        <v>141</v>
      </c>
      <c r="AA597" t="s">
        <v>107</v>
      </c>
      <c r="AB597" t="s">
        <v>1701</v>
      </c>
    </row>
    <row r="598" spans="18:28" x14ac:dyDescent="0.35">
      <c r="R598" s="31">
        <v>609</v>
      </c>
      <c r="S598" t="s">
        <v>474</v>
      </c>
      <c r="T598" t="s">
        <v>475</v>
      </c>
      <c r="U598" t="s">
        <v>476</v>
      </c>
      <c r="V598" t="s">
        <v>938</v>
      </c>
      <c r="W598">
        <v>130336</v>
      </c>
      <c r="X598" t="s">
        <v>938</v>
      </c>
      <c r="Y598">
        <v>130337</v>
      </c>
      <c r="Z598" t="s">
        <v>141</v>
      </c>
      <c r="AA598" t="s">
        <v>107</v>
      </c>
      <c r="AB598" t="s">
        <v>1701</v>
      </c>
    </row>
    <row r="599" spans="18:28" x14ac:dyDescent="0.35">
      <c r="R599" s="31">
        <v>610</v>
      </c>
      <c r="S599" t="s">
        <v>474</v>
      </c>
      <c r="T599" t="s">
        <v>475</v>
      </c>
      <c r="U599" t="s">
        <v>476</v>
      </c>
      <c r="V599" t="s">
        <v>938</v>
      </c>
      <c r="W599">
        <v>130336</v>
      </c>
      <c r="X599" t="s">
        <v>938</v>
      </c>
      <c r="Y599">
        <v>130337</v>
      </c>
      <c r="Z599" t="s">
        <v>141</v>
      </c>
      <c r="AA599" t="s">
        <v>107</v>
      </c>
      <c r="AB599" t="s">
        <v>1701</v>
      </c>
    </row>
    <row r="600" spans="18:28" x14ac:dyDescent="0.35">
      <c r="R600" s="31">
        <v>611</v>
      </c>
      <c r="S600" t="s">
        <v>474</v>
      </c>
      <c r="T600" t="s">
        <v>475</v>
      </c>
      <c r="U600" t="s">
        <v>476</v>
      </c>
      <c r="V600" t="s">
        <v>938</v>
      </c>
      <c r="W600">
        <v>130336</v>
      </c>
      <c r="X600" t="s">
        <v>938</v>
      </c>
      <c r="Y600">
        <v>130337</v>
      </c>
      <c r="Z600" t="s">
        <v>141</v>
      </c>
      <c r="AA600" t="s">
        <v>107</v>
      </c>
      <c r="AB600" t="s">
        <v>1701</v>
      </c>
    </row>
    <row r="601" spans="18:28" x14ac:dyDescent="0.35">
      <c r="R601" s="31">
        <v>612</v>
      </c>
      <c r="S601" t="s">
        <v>474</v>
      </c>
      <c r="T601" t="s">
        <v>475</v>
      </c>
      <c r="U601" t="s">
        <v>476</v>
      </c>
      <c r="V601" t="s">
        <v>938</v>
      </c>
      <c r="W601">
        <v>130336</v>
      </c>
      <c r="X601" t="s">
        <v>938</v>
      </c>
      <c r="Y601">
        <v>130337</v>
      </c>
      <c r="Z601" t="s">
        <v>141</v>
      </c>
      <c r="AA601" t="s">
        <v>107</v>
      </c>
      <c r="AB601" t="s">
        <v>1701</v>
      </c>
    </row>
    <row r="602" spans="18:28" x14ac:dyDescent="0.35">
      <c r="R602" s="31">
        <v>613</v>
      </c>
      <c r="S602" t="s">
        <v>474</v>
      </c>
      <c r="T602" t="s">
        <v>475</v>
      </c>
      <c r="U602" t="s">
        <v>476</v>
      </c>
      <c r="V602" t="s">
        <v>938</v>
      </c>
      <c r="W602">
        <v>130336</v>
      </c>
      <c r="X602" t="s">
        <v>938</v>
      </c>
      <c r="Y602">
        <v>130337</v>
      </c>
      <c r="Z602" t="s">
        <v>141</v>
      </c>
      <c r="AA602" t="s">
        <v>107</v>
      </c>
      <c r="AB602" t="s">
        <v>1701</v>
      </c>
    </row>
    <row r="603" spans="18:28" x14ac:dyDescent="0.35">
      <c r="R603" s="31">
        <v>614</v>
      </c>
      <c r="S603" t="s">
        <v>474</v>
      </c>
      <c r="T603" t="s">
        <v>475</v>
      </c>
      <c r="U603" t="s">
        <v>476</v>
      </c>
      <c r="V603" t="s">
        <v>938</v>
      </c>
      <c r="W603">
        <v>130336</v>
      </c>
      <c r="X603" t="s">
        <v>938</v>
      </c>
      <c r="Y603">
        <v>130337</v>
      </c>
      <c r="Z603" t="s">
        <v>141</v>
      </c>
      <c r="AA603" t="s">
        <v>107</v>
      </c>
      <c r="AB603" t="s">
        <v>1701</v>
      </c>
    </row>
    <row r="604" spans="18:28" x14ac:dyDescent="0.35">
      <c r="R604" s="31">
        <v>615</v>
      </c>
      <c r="S604" t="s">
        <v>474</v>
      </c>
      <c r="T604" t="s">
        <v>475</v>
      </c>
      <c r="U604" t="s">
        <v>476</v>
      </c>
      <c r="V604" t="s">
        <v>938</v>
      </c>
      <c r="W604">
        <v>130336</v>
      </c>
      <c r="X604" t="s">
        <v>938</v>
      </c>
      <c r="Y604">
        <v>130337</v>
      </c>
      <c r="Z604" t="s">
        <v>141</v>
      </c>
      <c r="AA604" t="s">
        <v>107</v>
      </c>
      <c r="AB604" t="s">
        <v>1701</v>
      </c>
    </row>
    <row r="605" spans="18:28" x14ac:dyDescent="0.35">
      <c r="R605" s="31">
        <v>616</v>
      </c>
      <c r="S605" t="s">
        <v>474</v>
      </c>
      <c r="T605" t="s">
        <v>475</v>
      </c>
      <c r="U605" t="s">
        <v>476</v>
      </c>
      <c r="V605" t="s">
        <v>938</v>
      </c>
      <c r="W605">
        <v>130336</v>
      </c>
      <c r="X605" t="s">
        <v>938</v>
      </c>
      <c r="Y605">
        <v>130337</v>
      </c>
      <c r="Z605" t="s">
        <v>141</v>
      </c>
      <c r="AA605" t="s">
        <v>107</v>
      </c>
      <c r="AB605" t="s">
        <v>1701</v>
      </c>
    </row>
    <row r="606" spans="18:28" x14ac:dyDescent="0.35">
      <c r="R606" s="31">
        <v>617</v>
      </c>
      <c r="S606" t="s">
        <v>474</v>
      </c>
      <c r="T606" t="s">
        <v>475</v>
      </c>
      <c r="U606" t="s">
        <v>476</v>
      </c>
      <c r="V606" t="s">
        <v>938</v>
      </c>
      <c r="W606">
        <v>130336</v>
      </c>
      <c r="X606" t="s">
        <v>938</v>
      </c>
      <c r="Y606">
        <v>130337</v>
      </c>
      <c r="Z606" t="s">
        <v>141</v>
      </c>
      <c r="AA606" t="s">
        <v>107</v>
      </c>
      <c r="AB606" t="s">
        <v>1701</v>
      </c>
    </row>
    <row r="607" spans="18:28" x14ac:dyDescent="0.35">
      <c r="R607" s="31">
        <v>618</v>
      </c>
      <c r="S607" t="s">
        <v>474</v>
      </c>
      <c r="T607" t="s">
        <v>475</v>
      </c>
      <c r="U607" t="s">
        <v>476</v>
      </c>
      <c r="V607" t="s">
        <v>938</v>
      </c>
      <c r="W607">
        <v>130336</v>
      </c>
      <c r="X607" t="s">
        <v>938</v>
      </c>
      <c r="Y607">
        <v>130337</v>
      </c>
      <c r="Z607" t="s">
        <v>141</v>
      </c>
      <c r="AA607" t="s">
        <v>107</v>
      </c>
      <c r="AB607" t="s">
        <v>1701</v>
      </c>
    </row>
    <row r="608" spans="18:28" x14ac:dyDescent="0.35">
      <c r="R608" s="31">
        <v>619</v>
      </c>
      <c r="S608" t="s">
        <v>480</v>
      </c>
      <c r="T608" t="s">
        <v>475</v>
      </c>
      <c r="U608" t="s">
        <v>476</v>
      </c>
      <c r="V608" t="s">
        <v>954</v>
      </c>
      <c r="W608">
        <v>130335</v>
      </c>
      <c r="X608" t="s">
        <v>954</v>
      </c>
      <c r="Y608">
        <v>130343</v>
      </c>
      <c r="Z608" t="s">
        <v>141</v>
      </c>
      <c r="AA608" t="s">
        <v>107</v>
      </c>
      <c r="AB608" t="s">
        <v>1701</v>
      </c>
    </row>
    <row r="609" spans="18:28" x14ac:dyDescent="0.35">
      <c r="R609" s="31">
        <v>620</v>
      </c>
      <c r="S609" t="s">
        <v>480</v>
      </c>
      <c r="T609" t="s">
        <v>475</v>
      </c>
      <c r="U609" t="s">
        <v>476</v>
      </c>
      <c r="V609" t="s">
        <v>954</v>
      </c>
      <c r="W609">
        <v>130335</v>
      </c>
      <c r="X609" t="s">
        <v>954</v>
      </c>
      <c r="Y609">
        <v>130343</v>
      </c>
      <c r="Z609" t="s">
        <v>141</v>
      </c>
      <c r="AA609" t="s">
        <v>107</v>
      </c>
      <c r="AB609" t="s">
        <v>1701</v>
      </c>
    </row>
    <row r="610" spans="18:28" x14ac:dyDescent="0.35">
      <c r="R610" s="31">
        <v>621</v>
      </c>
      <c r="S610" t="s">
        <v>480</v>
      </c>
      <c r="T610" t="s">
        <v>475</v>
      </c>
      <c r="U610" t="s">
        <v>476</v>
      </c>
      <c r="V610" t="s">
        <v>954</v>
      </c>
      <c r="W610">
        <v>130335</v>
      </c>
      <c r="X610" t="s">
        <v>954</v>
      </c>
      <c r="Y610">
        <v>130343</v>
      </c>
      <c r="Z610" t="s">
        <v>141</v>
      </c>
      <c r="AA610" t="s">
        <v>107</v>
      </c>
      <c r="AB610" t="s">
        <v>1701</v>
      </c>
    </row>
    <row r="611" spans="18:28" x14ac:dyDescent="0.35">
      <c r="R611" s="31">
        <v>622</v>
      </c>
      <c r="S611" t="s">
        <v>483</v>
      </c>
      <c r="T611" t="s">
        <v>475</v>
      </c>
      <c r="U611" t="s">
        <v>476</v>
      </c>
      <c r="V611" t="s">
        <v>955</v>
      </c>
      <c r="W611" t="s">
        <v>484</v>
      </c>
      <c r="X611" t="s">
        <v>956</v>
      </c>
      <c r="Y611" t="s">
        <v>957</v>
      </c>
      <c r="Z611" t="s">
        <v>485</v>
      </c>
      <c r="AA611" t="s">
        <v>107</v>
      </c>
      <c r="AB611" t="s">
        <v>1701</v>
      </c>
    </row>
    <row r="612" spans="18:28" x14ac:dyDescent="0.35">
      <c r="R612" s="31">
        <v>623</v>
      </c>
      <c r="S612" t="s">
        <v>483</v>
      </c>
      <c r="T612" t="s">
        <v>475</v>
      </c>
      <c r="U612" t="s">
        <v>476</v>
      </c>
      <c r="V612" t="s">
        <v>955</v>
      </c>
      <c r="W612" t="s">
        <v>484</v>
      </c>
      <c r="X612" t="s">
        <v>956</v>
      </c>
      <c r="Y612" t="s">
        <v>957</v>
      </c>
      <c r="Z612" t="s">
        <v>485</v>
      </c>
      <c r="AA612" t="s">
        <v>107</v>
      </c>
      <c r="AB612" t="s">
        <v>1701</v>
      </c>
    </row>
    <row r="613" spans="18:28" x14ac:dyDescent="0.35">
      <c r="R613" s="31">
        <v>624</v>
      </c>
      <c r="S613" t="s">
        <v>483</v>
      </c>
      <c r="T613" t="s">
        <v>475</v>
      </c>
      <c r="U613" t="s">
        <v>476</v>
      </c>
      <c r="V613" t="s">
        <v>955</v>
      </c>
      <c r="W613" t="s">
        <v>484</v>
      </c>
      <c r="X613" t="s">
        <v>956</v>
      </c>
      <c r="Y613" t="s">
        <v>957</v>
      </c>
      <c r="Z613" t="s">
        <v>485</v>
      </c>
      <c r="AA613" t="s">
        <v>107</v>
      </c>
      <c r="AB613" t="s">
        <v>1701</v>
      </c>
    </row>
    <row r="614" spans="18:28" x14ac:dyDescent="0.35">
      <c r="R614" s="31">
        <v>625</v>
      </c>
      <c r="S614" t="s">
        <v>480</v>
      </c>
      <c r="T614" t="s">
        <v>475</v>
      </c>
      <c r="U614" t="s">
        <v>476</v>
      </c>
      <c r="V614" t="s">
        <v>954</v>
      </c>
      <c r="W614">
        <v>130335</v>
      </c>
      <c r="X614" t="s">
        <v>954</v>
      </c>
      <c r="Y614">
        <v>130343</v>
      </c>
      <c r="Z614" t="s">
        <v>141</v>
      </c>
      <c r="AA614" t="s">
        <v>107</v>
      </c>
      <c r="AB614" t="s">
        <v>1701</v>
      </c>
    </row>
    <row r="615" spans="18:28" x14ac:dyDescent="0.35">
      <c r="R615" s="31">
        <v>626</v>
      </c>
      <c r="S615" t="s">
        <v>483</v>
      </c>
      <c r="T615" t="s">
        <v>475</v>
      </c>
      <c r="U615" t="s">
        <v>476</v>
      </c>
      <c r="V615" t="s">
        <v>955</v>
      </c>
      <c r="W615" t="s">
        <v>484</v>
      </c>
      <c r="X615" t="s">
        <v>956</v>
      </c>
      <c r="Y615" t="s">
        <v>957</v>
      </c>
      <c r="Z615" t="s">
        <v>485</v>
      </c>
      <c r="AA615" t="s">
        <v>107</v>
      </c>
      <c r="AB615" t="s">
        <v>1701</v>
      </c>
    </row>
    <row r="616" spans="18:28" x14ac:dyDescent="0.35">
      <c r="R616" s="31">
        <v>627</v>
      </c>
      <c r="S616" t="s">
        <v>483</v>
      </c>
      <c r="T616" t="s">
        <v>475</v>
      </c>
      <c r="U616" t="s">
        <v>476</v>
      </c>
      <c r="V616" t="s">
        <v>955</v>
      </c>
      <c r="W616" t="s">
        <v>484</v>
      </c>
      <c r="X616" t="s">
        <v>956</v>
      </c>
      <c r="Y616" t="s">
        <v>957</v>
      </c>
      <c r="Z616" t="s">
        <v>485</v>
      </c>
      <c r="AA616" t="s">
        <v>107</v>
      </c>
      <c r="AB616" t="s">
        <v>1701</v>
      </c>
    </row>
    <row r="617" spans="18:28" x14ac:dyDescent="0.35">
      <c r="R617" s="31">
        <v>628</v>
      </c>
      <c r="S617" t="s">
        <v>480</v>
      </c>
      <c r="T617" t="s">
        <v>475</v>
      </c>
      <c r="U617" t="s">
        <v>476</v>
      </c>
      <c r="V617" t="s">
        <v>954</v>
      </c>
      <c r="W617">
        <v>130335</v>
      </c>
      <c r="X617" t="s">
        <v>954</v>
      </c>
      <c r="Y617">
        <v>130343</v>
      </c>
      <c r="Z617" t="s">
        <v>141</v>
      </c>
      <c r="AA617" t="s">
        <v>107</v>
      </c>
      <c r="AB617" t="s">
        <v>1701</v>
      </c>
    </row>
    <row r="618" spans="18:28" x14ac:dyDescent="0.35">
      <c r="R618" s="31">
        <v>629</v>
      </c>
      <c r="S618" t="s">
        <v>480</v>
      </c>
      <c r="T618" t="s">
        <v>475</v>
      </c>
      <c r="U618" t="s">
        <v>476</v>
      </c>
      <c r="V618" t="s">
        <v>954</v>
      </c>
      <c r="W618">
        <v>130335</v>
      </c>
      <c r="X618" t="s">
        <v>954</v>
      </c>
      <c r="Y618">
        <v>130343</v>
      </c>
      <c r="Z618" t="s">
        <v>141</v>
      </c>
      <c r="AA618" t="s">
        <v>107</v>
      </c>
      <c r="AB618" t="s">
        <v>1701</v>
      </c>
    </row>
    <row r="619" spans="18:28" x14ac:dyDescent="0.35">
      <c r="R619" s="31">
        <v>630</v>
      </c>
      <c r="S619" t="s">
        <v>488</v>
      </c>
      <c r="T619" t="s">
        <v>489</v>
      </c>
      <c r="U619" t="s">
        <v>490</v>
      </c>
      <c r="V619" t="s">
        <v>954</v>
      </c>
      <c r="W619">
        <v>130335</v>
      </c>
      <c r="X619" t="s">
        <v>954</v>
      </c>
      <c r="Y619">
        <v>130343</v>
      </c>
      <c r="Z619" t="s">
        <v>141</v>
      </c>
      <c r="AA619" t="s">
        <v>107</v>
      </c>
      <c r="AB619" t="s">
        <v>1701</v>
      </c>
    </row>
    <row r="620" spans="18:28" x14ac:dyDescent="0.35">
      <c r="R620" s="31">
        <v>631</v>
      </c>
      <c r="S620" t="s">
        <v>488</v>
      </c>
      <c r="T620" t="s">
        <v>489</v>
      </c>
      <c r="U620" t="s">
        <v>490</v>
      </c>
      <c r="V620" t="s">
        <v>954</v>
      </c>
      <c r="W620">
        <v>130335</v>
      </c>
      <c r="X620" t="s">
        <v>954</v>
      </c>
      <c r="Y620">
        <v>130343</v>
      </c>
      <c r="Z620" t="s">
        <v>141</v>
      </c>
      <c r="AA620" t="s">
        <v>107</v>
      </c>
      <c r="AB620" t="s">
        <v>1701</v>
      </c>
    </row>
    <row r="621" spans="18:28" x14ac:dyDescent="0.35">
      <c r="R621" s="31">
        <v>632</v>
      </c>
      <c r="S621" t="s">
        <v>488</v>
      </c>
      <c r="T621" t="s">
        <v>489</v>
      </c>
      <c r="U621" t="s">
        <v>490</v>
      </c>
      <c r="V621" t="s">
        <v>954</v>
      </c>
      <c r="W621">
        <v>130335</v>
      </c>
      <c r="X621" t="s">
        <v>954</v>
      </c>
      <c r="Y621">
        <v>130343</v>
      </c>
      <c r="Z621" t="s">
        <v>141</v>
      </c>
      <c r="AA621" t="s">
        <v>107</v>
      </c>
      <c r="AB621" t="s">
        <v>1701</v>
      </c>
    </row>
    <row r="622" spans="18:28" x14ac:dyDescent="0.35">
      <c r="R622" s="31">
        <v>633</v>
      </c>
      <c r="S622" t="s">
        <v>488</v>
      </c>
      <c r="T622" t="s">
        <v>489</v>
      </c>
      <c r="U622" t="s">
        <v>490</v>
      </c>
      <c r="V622" t="s">
        <v>954</v>
      </c>
      <c r="W622">
        <v>130335</v>
      </c>
      <c r="X622" t="s">
        <v>954</v>
      </c>
      <c r="Y622">
        <v>130343</v>
      </c>
      <c r="Z622" t="s">
        <v>141</v>
      </c>
      <c r="AA622" t="s">
        <v>107</v>
      </c>
      <c r="AB622" t="s">
        <v>1701</v>
      </c>
    </row>
    <row r="623" spans="18:28" x14ac:dyDescent="0.35">
      <c r="R623" s="31">
        <v>634</v>
      </c>
      <c r="S623" t="s">
        <v>488</v>
      </c>
      <c r="T623" t="s">
        <v>489</v>
      </c>
      <c r="U623" t="s">
        <v>490</v>
      </c>
      <c r="V623" t="s">
        <v>954</v>
      </c>
      <c r="W623">
        <v>130335</v>
      </c>
      <c r="X623" t="s">
        <v>954</v>
      </c>
      <c r="Y623">
        <v>130343</v>
      </c>
      <c r="Z623" t="s">
        <v>141</v>
      </c>
      <c r="AA623" t="s">
        <v>107</v>
      </c>
      <c r="AB623" t="s">
        <v>1701</v>
      </c>
    </row>
    <row r="624" spans="18:28" x14ac:dyDescent="0.35">
      <c r="R624" s="31">
        <v>635</v>
      </c>
      <c r="S624" t="s">
        <v>488</v>
      </c>
      <c r="T624" t="s">
        <v>489</v>
      </c>
      <c r="U624" t="s">
        <v>490</v>
      </c>
      <c r="V624" t="s">
        <v>954</v>
      </c>
      <c r="W624">
        <v>130335</v>
      </c>
      <c r="X624" t="s">
        <v>954</v>
      </c>
      <c r="Y624">
        <v>130343</v>
      </c>
      <c r="Z624" t="s">
        <v>141</v>
      </c>
      <c r="AA624" t="s">
        <v>107</v>
      </c>
      <c r="AB624" t="s">
        <v>1701</v>
      </c>
    </row>
    <row r="625" spans="18:28" x14ac:dyDescent="0.35">
      <c r="R625" s="31">
        <v>636</v>
      </c>
      <c r="S625" t="s">
        <v>488</v>
      </c>
      <c r="T625" t="s">
        <v>489</v>
      </c>
      <c r="U625" t="s">
        <v>490</v>
      </c>
      <c r="V625" t="s">
        <v>954</v>
      </c>
      <c r="W625">
        <v>130335</v>
      </c>
      <c r="X625" t="s">
        <v>954</v>
      </c>
      <c r="Y625">
        <v>130343</v>
      </c>
      <c r="Z625" t="s">
        <v>141</v>
      </c>
      <c r="AA625" t="s">
        <v>107</v>
      </c>
      <c r="AB625" t="s">
        <v>1701</v>
      </c>
    </row>
    <row r="626" spans="18:28" x14ac:dyDescent="0.35">
      <c r="R626" s="31">
        <v>637</v>
      </c>
      <c r="S626" t="s">
        <v>488</v>
      </c>
      <c r="T626" t="s">
        <v>489</v>
      </c>
      <c r="U626" t="s">
        <v>490</v>
      </c>
      <c r="V626" t="s">
        <v>954</v>
      </c>
      <c r="W626">
        <v>130335</v>
      </c>
      <c r="X626" t="s">
        <v>954</v>
      </c>
      <c r="Y626">
        <v>130343</v>
      </c>
      <c r="Z626" t="s">
        <v>141</v>
      </c>
      <c r="AA626" t="s">
        <v>107</v>
      </c>
      <c r="AB626" t="s">
        <v>1701</v>
      </c>
    </row>
    <row r="627" spans="18:28" x14ac:dyDescent="0.35">
      <c r="R627" s="31">
        <v>638</v>
      </c>
      <c r="S627" t="s">
        <v>488</v>
      </c>
      <c r="T627" t="s">
        <v>489</v>
      </c>
      <c r="U627" t="s">
        <v>490</v>
      </c>
      <c r="V627" t="s">
        <v>954</v>
      </c>
      <c r="W627">
        <v>130335</v>
      </c>
      <c r="X627" t="s">
        <v>954</v>
      </c>
      <c r="Y627">
        <v>130343</v>
      </c>
      <c r="Z627" t="s">
        <v>141</v>
      </c>
      <c r="AA627" t="s">
        <v>107</v>
      </c>
      <c r="AB627" t="s">
        <v>1701</v>
      </c>
    </row>
    <row r="628" spans="18:28" x14ac:dyDescent="0.35">
      <c r="R628" s="31">
        <v>639</v>
      </c>
      <c r="S628" t="s">
        <v>488</v>
      </c>
      <c r="T628" t="s">
        <v>489</v>
      </c>
      <c r="U628" t="s">
        <v>490</v>
      </c>
      <c r="V628" t="s">
        <v>954</v>
      </c>
      <c r="W628">
        <v>130335</v>
      </c>
      <c r="X628" t="s">
        <v>954</v>
      </c>
      <c r="Y628">
        <v>130343</v>
      </c>
      <c r="Z628" t="s">
        <v>141</v>
      </c>
      <c r="AA628" t="s">
        <v>107</v>
      </c>
      <c r="AB628" t="s">
        <v>1701</v>
      </c>
    </row>
    <row r="629" spans="18:28" x14ac:dyDescent="0.35">
      <c r="R629" s="31">
        <v>640</v>
      </c>
      <c r="S629" t="s">
        <v>493</v>
      </c>
      <c r="T629" t="s">
        <v>489</v>
      </c>
      <c r="U629" t="s">
        <v>490</v>
      </c>
      <c r="V629" t="s">
        <v>958</v>
      </c>
      <c r="W629">
        <v>132885</v>
      </c>
      <c r="X629" t="s">
        <v>958</v>
      </c>
      <c r="Y629">
        <v>132884</v>
      </c>
      <c r="Z629" t="s">
        <v>363</v>
      </c>
      <c r="AA629" t="s">
        <v>107</v>
      </c>
      <c r="AB629" t="s">
        <v>494</v>
      </c>
    </row>
    <row r="630" spans="18:28" x14ac:dyDescent="0.35">
      <c r="R630" s="31">
        <v>641</v>
      </c>
      <c r="S630" t="s">
        <v>493</v>
      </c>
      <c r="T630" t="s">
        <v>489</v>
      </c>
      <c r="U630" t="s">
        <v>490</v>
      </c>
      <c r="V630" t="s">
        <v>958</v>
      </c>
      <c r="W630">
        <v>132885</v>
      </c>
      <c r="X630" t="s">
        <v>958</v>
      </c>
      <c r="Y630">
        <v>132884</v>
      </c>
      <c r="Z630" t="s">
        <v>363</v>
      </c>
      <c r="AA630" t="s">
        <v>107</v>
      </c>
      <c r="AB630" t="s">
        <v>494</v>
      </c>
    </row>
    <row r="631" spans="18:28" x14ac:dyDescent="0.35">
      <c r="R631" s="31">
        <v>642</v>
      </c>
      <c r="S631" t="s">
        <v>493</v>
      </c>
      <c r="T631" t="s">
        <v>489</v>
      </c>
      <c r="U631" t="s">
        <v>490</v>
      </c>
      <c r="V631" t="s">
        <v>958</v>
      </c>
      <c r="W631">
        <v>132885</v>
      </c>
      <c r="X631" t="s">
        <v>958</v>
      </c>
      <c r="Y631">
        <v>132884</v>
      </c>
      <c r="Z631" t="s">
        <v>363</v>
      </c>
      <c r="AA631" t="s">
        <v>107</v>
      </c>
      <c r="AB631" t="s">
        <v>494</v>
      </c>
    </row>
    <row r="632" spans="18:28" x14ac:dyDescent="0.35">
      <c r="R632" s="31">
        <v>643</v>
      </c>
      <c r="S632" t="s">
        <v>493</v>
      </c>
      <c r="T632" t="s">
        <v>489</v>
      </c>
      <c r="U632" t="s">
        <v>490</v>
      </c>
      <c r="V632" t="s">
        <v>958</v>
      </c>
      <c r="W632">
        <v>132885</v>
      </c>
      <c r="X632" t="s">
        <v>958</v>
      </c>
      <c r="Y632">
        <v>132884</v>
      </c>
      <c r="Z632" t="s">
        <v>363</v>
      </c>
      <c r="AA632" t="s">
        <v>107</v>
      </c>
      <c r="AB632" t="s">
        <v>494</v>
      </c>
    </row>
    <row r="633" spans="18:28" x14ac:dyDescent="0.35">
      <c r="R633" s="31">
        <v>644</v>
      </c>
      <c r="S633" t="s">
        <v>493</v>
      </c>
      <c r="T633" t="s">
        <v>489</v>
      </c>
      <c r="U633" t="s">
        <v>490</v>
      </c>
      <c r="V633" t="s">
        <v>958</v>
      </c>
      <c r="W633">
        <v>132885</v>
      </c>
      <c r="X633" t="s">
        <v>958</v>
      </c>
      <c r="Y633">
        <v>132884</v>
      </c>
      <c r="Z633" t="s">
        <v>363</v>
      </c>
      <c r="AA633" t="s">
        <v>107</v>
      </c>
      <c r="AB633" t="s">
        <v>494</v>
      </c>
    </row>
    <row r="634" spans="18:28" x14ac:dyDescent="0.35">
      <c r="R634" s="31">
        <v>645</v>
      </c>
      <c r="S634" t="s">
        <v>493</v>
      </c>
      <c r="T634" t="s">
        <v>489</v>
      </c>
      <c r="U634" t="s">
        <v>490</v>
      </c>
      <c r="V634" t="s">
        <v>958</v>
      </c>
      <c r="W634">
        <v>132885</v>
      </c>
      <c r="X634" t="s">
        <v>958</v>
      </c>
      <c r="Y634">
        <v>132884</v>
      </c>
      <c r="Z634" t="s">
        <v>363</v>
      </c>
      <c r="AA634" t="s">
        <v>107</v>
      </c>
      <c r="AB634" t="s">
        <v>494</v>
      </c>
    </row>
    <row r="635" spans="18:28" x14ac:dyDescent="0.35">
      <c r="R635" s="31">
        <v>646</v>
      </c>
      <c r="S635" t="s">
        <v>493</v>
      </c>
      <c r="T635" t="s">
        <v>489</v>
      </c>
      <c r="U635" t="s">
        <v>490</v>
      </c>
      <c r="V635" t="s">
        <v>958</v>
      </c>
      <c r="W635">
        <v>132885</v>
      </c>
      <c r="X635" t="s">
        <v>958</v>
      </c>
      <c r="Y635">
        <v>132884</v>
      </c>
      <c r="Z635" t="s">
        <v>363</v>
      </c>
      <c r="AA635" t="s">
        <v>107</v>
      </c>
      <c r="AB635" t="s">
        <v>494</v>
      </c>
    </row>
    <row r="636" spans="18:28" x14ac:dyDescent="0.35">
      <c r="R636" s="31">
        <v>647</v>
      </c>
      <c r="S636" t="s">
        <v>493</v>
      </c>
      <c r="T636" t="s">
        <v>489</v>
      </c>
      <c r="U636" t="s">
        <v>490</v>
      </c>
      <c r="V636" t="s">
        <v>958</v>
      </c>
      <c r="W636">
        <v>132885</v>
      </c>
      <c r="X636" t="s">
        <v>958</v>
      </c>
      <c r="Y636">
        <v>132884</v>
      </c>
      <c r="Z636" t="s">
        <v>363</v>
      </c>
      <c r="AA636" t="s">
        <v>107</v>
      </c>
      <c r="AB636" t="s">
        <v>494</v>
      </c>
    </row>
    <row r="637" spans="18:28" x14ac:dyDescent="0.35">
      <c r="R637" s="31">
        <v>648</v>
      </c>
      <c r="S637" t="s">
        <v>493</v>
      </c>
      <c r="T637" t="s">
        <v>489</v>
      </c>
      <c r="U637" t="s">
        <v>490</v>
      </c>
      <c r="V637" t="s">
        <v>958</v>
      </c>
      <c r="W637">
        <v>132885</v>
      </c>
      <c r="X637" t="s">
        <v>958</v>
      </c>
      <c r="Y637">
        <v>132884</v>
      </c>
      <c r="Z637" t="s">
        <v>363</v>
      </c>
      <c r="AA637" t="s">
        <v>107</v>
      </c>
      <c r="AB637" t="s">
        <v>494</v>
      </c>
    </row>
    <row r="638" spans="18:28" x14ac:dyDescent="0.35">
      <c r="R638" s="31">
        <v>649</v>
      </c>
      <c r="S638" t="s">
        <v>498</v>
      </c>
      <c r="T638" t="s">
        <v>489</v>
      </c>
      <c r="U638" t="s">
        <v>490</v>
      </c>
      <c r="V638" t="s">
        <v>955</v>
      </c>
      <c r="W638" t="s">
        <v>484</v>
      </c>
      <c r="X638" t="s">
        <v>956</v>
      </c>
      <c r="Y638" t="s">
        <v>957</v>
      </c>
      <c r="Z638" t="s">
        <v>485</v>
      </c>
      <c r="AA638" t="s">
        <v>107</v>
      </c>
      <c r="AB638" t="s">
        <v>532</v>
      </c>
    </row>
    <row r="639" spans="18:28" x14ac:dyDescent="0.35">
      <c r="R639" s="31">
        <v>650</v>
      </c>
      <c r="S639" t="s">
        <v>498</v>
      </c>
      <c r="T639" t="s">
        <v>489</v>
      </c>
      <c r="U639" t="s">
        <v>490</v>
      </c>
      <c r="V639" t="s">
        <v>955</v>
      </c>
      <c r="W639" t="s">
        <v>484</v>
      </c>
      <c r="X639" t="s">
        <v>956</v>
      </c>
      <c r="Y639" t="s">
        <v>957</v>
      </c>
      <c r="Z639" t="s">
        <v>485</v>
      </c>
      <c r="AA639" t="s">
        <v>107</v>
      </c>
      <c r="AB639" t="s">
        <v>532</v>
      </c>
    </row>
    <row r="640" spans="18:28" x14ac:dyDescent="0.35">
      <c r="R640" s="31">
        <v>651</v>
      </c>
      <c r="S640" t="s">
        <v>498</v>
      </c>
      <c r="T640" t="s">
        <v>489</v>
      </c>
      <c r="U640" t="s">
        <v>490</v>
      </c>
      <c r="V640" t="s">
        <v>955</v>
      </c>
      <c r="W640" t="s">
        <v>484</v>
      </c>
      <c r="X640" t="s">
        <v>956</v>
      </c>
      <c r="Y640" t="s">
        <v>957</v>
      </c>
      <c r="Z640" t="s">
        <v>485</v>
      </c>
      <c r="AA640" t="s">
        <v>107</v>
      </c>
      <c r="AB640" t="s">
        <v>532</v>
      </c>
    </row>
    <row r="641" spans="18:28" x14ac:dyDescent="0.35">
      <c r="R641" s="31">
        <v>652</v>
      </c>
      <c r="S641" t="s">
        <v>498</v>
      </c>
      <c r="T641" t="s">
        <v>489</v>
      </c>
      <c r="U641" t="s">
        <v>490</v>
      </c>
      <c r="V641" t="s">
        <v>955</v>
      </c>
      <c r="W641" t="s">
        <v>484</v>
      </c>
      <c r="X641" t="s">
        <v>956</v>
      </c>
      <c r="Y641" t="s">
        <v>957</v>
      </c>
      <c r="Z641" t="s">
        <v>485</v>
      </c>
      <c r="AA641" t="s">
        <v>107</v>
      </c>
      <c r="AB641" t="s">
        <v>532</v>
      </c>
    </row>
    <row r="642" spans="18:28" x14ac:dyDescent="0.35">
      <c r="R642" s="31">
        <v>653</v>
      </c>
      <c r="S642" t="s">
        <v>498</v>
      </c>
      <c r="T642" t="s">
        <v>489</v>
      </c>
      <c r="U642" t="s">
        <v>490</v>
      </c>
      <c r="V642" t="s">
        <v>955</v>
      </c>
      <c r="W642" t="s">
        <v>484</v>
      </c>
      <c r="X642" t="s">
        <v>956</v>
      </c>
      <c r="Y642" t="s">
        <v>957</v>
      </c>
      <c r="Z642" t="s">
        <v>485</v>
      </c>
      <c r="AA642" t="s">
        <v>107</v>
      </c>
      <c r="AB642" t="s">
        <v>532</v>
      </c>
    </row>
    <row r="643" spans="18:28" x14ac:dyDescent="0.35">
      <c r="R643" s="31">
        <v>654</v>
      </c>
      <c r="S643" t="s">
        <v>498</v>
      </c>
      <c r="T643" t="s">
        <v>489</v>
      </c>
      <c r="U643" t="s">
        <v>490</v>
      </c>
      <c r="V643" t="s">
        <v>955</v>
      </c>
      <c r="W643" t="s">
        <v>484</v>
      </c>
      <c r="X643" t="s">
        <v>956</v>
      </c>
      <c r="Y643" t="s">
        <v>957</v>
      </c>
      <c r="Z643" t="s">
        <v>485</v>
      </c>
      <c r="AA643" t="s">
        <v>107</v>
      </c>
      <c r="AB643" t="s">
        <v>532</v>
      </c>
    </row>
    <row r="644" spans="18:28" x14ac:dyDescent="0.35">
      <c r="R644" s="31">
        <v>655</v>
      </c>
      <c r="S644" t="s">
        <v>498</v>
      </c>
      <c r="T644" t="s">
        <v>489</v>
      </c>
      <c r="U644" t="s">
        <v>490</v>
      </c>
      <c r="V644" t="s">
        <v>955</v>
      </c>
      <c r="W644" t="s">
        <v>484</v>
      </c>
      <c r="X644" t="s">
        <v>956</v>
      </c>
      <c r="Y644" t="s">
        <v>957</v>
      </c>
      <c r="Z644" t="s">
        <v>485</v>
      </c>
      <c r="AA644" t="s">
        <v>107</v>
      </c>
      <c r="AB644" t="s">
        <v>532</v>
      </c>
    </row>
    <row r="645" spans="18:28" x14ac:dyDescent="0.35">
      <c r="R645" s="31">
        <v>656</v>
      </c>
      <c r="S645" t="s">
        <v>493</v>
      </c>
      <c r="T645" t="s">
        <v>489</v>
      </c>
      <c r="U645" t="s">
        <v>490</v>
      </c>
      <c r="V645" t="s">
        <v>958</v>
      </c>
      <c r="W645">
        <v>132885</v>
      </c>
      <c r="X645" t="s">
        <v>958</v>
      </c>
      <c r="Y645">
        <v>132884</v>
      </c>
      <c r="Z645" t="s">
        <v>363</v>
      </c>
      <c r="AA645" t="s">
        <v>107</v>
      </c>
      <c r="AB645" t="s">
        <v>494</v>
      </c>
    </row>
    <row r="646" spans="18:28" x14ac:dyDescent="0.35">
      <c r="R646" s="31">
        <v>657</v>
      </c>
      <c r="S646" t="s">
        <v>493</v>
      </c>
      <c r="T646" t="s">
        <v>489</v>
      </c>
      <c r="U646" t="s">
        <v>490</v>
      </c>
      <c r="V646" t="s">
        <v>958</v>
      </c>
      <c r="W646">
        <v>132885</v>
      </c>
      <c r="X646" t="s">
        <v>958</v>
      </c>
      <c r="Y646">
        <v>132884</v>
      </c>
      <c r="Z646" t="s">
        <v>363</v>
      </c>
      <c r="AA646" t="s">
        <v>107</v>
      </c>
      <c r="AB646" t="s">
        <v>494</v>
      </c>
    </row>
    <row r="647" spans="18:28" x14ac:dyDescent="0.35">
      <c r="R647" s="31">
        <v>658</v>
      </c>
      <c r="S647" t="s">
        <v>493</v>
      </c>
      <c r="T647" t="s">
        <v>489</v>
      </c>
      <c r="U647" t="s">
        <v>490</v>
      </c>
      <c r="V647" t="s">
        <v>958</v>
      </c>
      <c r="W647">
        <v>132885</v>
      </c>
      <c r="X647" t="s">
        <v>958</v>
      </c>
      <c r="Y647">
        <v>132884</v>
      </c>
      <c r="Z647" t="s">
        <v>363</v>
      </c>
      <c r="AA647" t="s">
        <v>107</v>
      </c>
      <c r="AB647" t="s">
        <v>494</v>
      </c>
    </row>
    <row r="648" spans="18:28" x14ac:dyDescent="0.35">
      <c r="R648" s="31">
        <v>659</v>
      </c>
      <c r="S648" t="s">
        <v>493</v>
      </c>
      <c r="T648" t="s">
        <v>489</v>
      </c>
      <c r="U648" t="s">
        <v>490</v>
      </c>
      <c r="V648" t="s">
        <v>958</v>
      </c>
      <c r="W648">
        <v>132885</v>
      </c>
      <c r="X648" t="s">
        <v>958</v>
      </c>
      <c r="Y648">
        <v>132884</v>
      </c>
      <c r="Z648" t="s">
        <v>363</v>
      </c>
      <c r="AA648" t="s">
        <v>107</v>
      </c>
      <c r="AB648" t="s">
        <v>494</v>
      </c>
    </row>
    <row r="649" spans="18:28" x14ac:dyDescent="0.35">
      <c r="R649" s="31">
        <v>660</v>
      </c>
      <c r="S649" t="s">
        <v>493</v>
      </c>
      <c r="T649" t="s">
        <v>489</v>
      </c>
      <c r="U649" t="s">
        <v>490</v>
      </c>
      <c r="V649" t="s">
        <v>958</v>
      </c>
      <c r="W649">
        <v>132885</v>
      </c>
      <c r="X649" t="s">
        <v>958</v>
      </c>
      <c r="Y649">
        <v>132884</v>
      </c>
      <c r="Z649" t="s">
        <v>363</v>
      </c>
      <c r="AA649" t="s">
        <v>107</v>
      </c>
      <c r="AB649" t="s">
        <v>494</v>
      </c>
    </row>
    <row r="650" spans="18:28" x14ac:dyDescent="0.35">
      <c r="R650" s="31">
        <v>661</v>
      </c>
      <c r="S650" t="s">
        <v>501</v>
      </c>
      <c r="T650" t="s">
        <v>502</v>
      </c>
      <c r="U650" t="s">
        <v>503</v>
      </c>
      <c r="V650" t="s">
        <v>958</v>
      </c>
      <c r="W650">
        <v>132885</v>
      </c>
      <c r="X650" t="s">
        <v>958</v>
      </c>
      <c r="Y650">
        <v>132884</v>
      </c>
      <c r="Z650" t="s">
        <v>363</v>
      </c>
      <c r="AA650" t="s">
        <v>107</v>
      </c>
      <c r="AB650" t="s">
        <v>494</v>
      </c>
    </row>
    <row r="651" spans="18:28" x14ac:dyDescent="0.35">
      <c r="R651" s="31">
        <v>662</v>
      </c>
      <c r="S651" t="s">
        <v>501</v>
      </c>
      <c r="T651" t="s">
        <v>502</v>
      </c>
      <c r="U651" t="s">
        <v>503</v>
      </c>
      <c r="V651" t="s">
        <v>958</v>
      </c>
      <c r="W651">
        <v>132885</v>
      </c>
      <c r="X651" t="s">
        <v>958</v>
      </c>
      <c r="Y651">
        <v>132884</v>
      </c>
      <c r="Z651" t="s">
        <v>363</v>
      </c>
      <c r="AA651" t="s">
        <v>107</v>
      </c>
      <c r="AB651" t="s">
        <v>494</v>
      </c>
    </row>
    <row r="652" spans="18:28" x14ac:dyDescent="0.35">
      <c r="R652" s="31">
        <v>663</v>
      </c>
      <c r="S652" t="s">
        <v>501</v>
      </c>
      <c r="T652" t="s">
        <v>502</v>
      </c>
      <c r="U652" t="s">
        <v>503</v>
      </c>
      <c r="V652" t="s">
        <v>958</v>
      </c>
      <c r="W652">
        <v>132885</v>
      </c>
      <c r="X652" t="s">
        <v>958</v>
      </c>
      <c r="Y652">
        <v>132884</v>
      </c>
      <c r="Z652" t="s">
        <v>363</v>
      </c>
      <c r="AA652" t="s">
        <v>107</v>
      </c>
      <c r="AB652" t="s">
        <v>494</v>
      </c>
    </row>
    <row r="653" spans="18:28" x14ac:dyDescent="0.35">
      <c r="R653" s="31">
        <v>664</v>
      </c>
      <c r="S653" t="s">
        <v>501</v>
      </c>
      <c r="T653" t="s">
        <v>502</v>
      </c>
      <c r="U653" t="s">
        <v>503</v>
      </c>
      <c r="V653" t="s">
        <v>958</v>
      </c>
      <c r="W653">
        <v>132885</v>
      </c>
      <c r="X653" t="s">
        <v>958</v>
      </c>
      <c r="Y653">
        <v>132884</v>
      </c>
      <c r="Z653" t="s">
        <v>363</v>
      </c>
      <c r="AA653" t="s">
        <v>107</v>
      </c>
      <c r="AB653" t="s">
        <v>494</v>
      </c>
    </row>
    <row r="654" spans="18:28" x14ac:dyDescent="0.35">
      <c r="R654" s="31">
        <v>665</v>
      </c>
      <c r="S654" t="s">
        <v>501</v>
      </c>
      <c r="T654" t="s">
        <v>502</v>
      </c>
      <c r="U654" t="s">
        <v>503</v>
      </c>
      <c r="V654" t="s">
        <v>958</v>
      </c>
      <c r="W654">
        <v>132885</v>
      </c>
      <c r="X654" t="s">
        <v>958</v>
      </c>
      <c r="Y654">
        <v>132884</v>
      </c>
      <c r="Z654" t="s">
        <v>363</v>
      </c>
      <c r="AA654" t="s">
        <v>107</v>
      </c>
      <c r="AB654" t="s">
        <v>494</v>
      </c>
    </row>
    <row r="655" spans="18:28" x14ac:dyDescent="0.35">
      <c r="R655" s="31">
        <v>666</v>
      </c>
      <c r="S655" t="s">
        <v>501</v>
      </c>
      <c r="T655" t="s">
        <v>502</v>
      </c>
      <c r="U655" t="s">
        <v>503</v>
      </c>
      <c r="V655" t="s">
        <v>958</v>
      </c>
      <c r="W655">
        <v>132885</v>
      </c>
      <c r="X655" t="s">
        <v>958</v>
      </c>
      <c r="Y655">
        <v>132884</v>
      </c>
      <c r="Z655" t="s">
        <v>363</v>
      </c>
      <c r="AA655" t="s">
        <v>107</v>
      </c>
      <c r="AB655" t="s">
        <v>494</v>
      </c>
    </row>
    <row r="656" spans="18:28" x14ac:dyDescent="0.35">
      <c r="R656" s="31">
        <v>667</v>
      </c>
      <c r="S656" t="s">
        <v>501</v>
      </c>
      <c r="T656" t="s">
        <v>502</v>
      </c>
      <c r="U656" t="s">
        <v>503</v>
      </c>
      <c r="V656" t="s">
        <v>958</v>
      </c>
      <c r="W656">
        <v>132885</v>
      </c>
      <c r="X656" t="s">
        <v>958</v>
      </c>
      <c r="Y656">
        <v>132884</v>
      </c>
      <c r="Z656" t="s">
        <v>363</v>
      </c>
      <c r="AA656" t="s">
        <v>107</v>
      </c>
      <c r="AB656" t="s">
        <v>494</v>
      </c>
    </row>
    <row r="657" spans="18:28" x14ac:dyDescent="0.35">
      <c r="R657" s="31">
        <v>668</v>
      </c>
      <c r="S657" t="s">
        <v>501</v>
      </c>
      <c r="T657" t="s">
        <v>502</v>
      </c>
      <c r="U657" t="s">
        <v>503</v>
      </c>
      <c r="V657" t="s">
        <v>958</v>
      </c>
      <c r="W657">
        <v>132885</v>
      </c>
      <c r="X657" t="s">
        <v>958</v>
      </c>
      <c r="Y657">
        <v>132884</v>
      </c>
      <c r="Z657" t="s">
        <v>363</v>
      </c>
      <c r="AA657" t="s">
        <v>107</v>
      </c>
      <c r="AB657" t="s">
        <v>494</v>
      </c>
    </row>
    <row r="658" spans="18:28" x14ac:dyDescent="0.35">
      <c r="R658" s="31">
        <v>669</v>
      </c>
      <c r="S658" t="s">
        <v>501</v>
      </c>
      <c r="T658" t="s">
        <v>502</v>
      </c>
      <c r="U658" t="s">
        <v>503</v>
      </c>
      <c r="V658" t="s">
        <v>958</v>
      </c>
      <c r="W658">
        <v>132885</v>
      </c>
      <c r="X658" t="s">
        <v>958</v>
      </c>
      <c r="Y658">
        <v>132884</v>
      </c>
      <c r="Z658" t="s">
        <v>363</v>
      </c>
      <c r="AA658" t="s">
        <v>107</v>
      </c>
      <c r="AB658" t="s">
        <v>494</v>
      </c>
    </row>
    <row r="659" spans="18:28" x14ac:dyDescent="0.35">
      <c r="R659" s="31">
        <v>670</v>
      </c>
      <c r="S659" t="s">
        <v>501</v>
      </c>
      <c r="T659" t="s">
        <v>502</v>
      </c>
      <c r="U659" t="s">
        <v>503</v>
      </c>
      <c r="V659" t="s">
        <v>958</v>
      </c>
      <c r="W659">
        <v>132885</v>
      </c>
      <c r="X659" t="s">
        <v>958</v>
      </c>
      <c r="Y659">
        <v>132884</v>
      </c>
      <c r="Z659" t="s">
        <v>363</v>
      </c>
      <c r="AA659" t="s">
        <v>107</v>
      </c>
      <c r="AB659" t="s">
        <v>494</v>
      </c>
    </row>
    <row r="660" spans="18:28" x14ac:dyDescent="0.35">
      <c r="R660" s="31">
        <v>671</v>
      </c>
      <c r="S660" t="s">
        <v>501</v>
      </c>
      <c r="T660" t="s">
        <v>502</v>
      </c>
      <c r="U660" t="s">
        <v>503</v>
      </c>
      <c r="V660" t="s">
        <v>958</v>
      </c>
      <c r="W660">
        <v>132885</v>
      </c>
      <c r="X660" t="s">
        <v>958</v>
      </c>
      <c r="Y660">
        <v>132884</v>
      </c>
      <c r="Z660" t="s">
        <v>363</v>
      </c>
      <c r="AA660" t="s">
        <v>107</v>
      </c>
      <c r="AB660" t="s">
        <v>494</v>
      </c>
    </row>
    <row r="661" spans="18:28" x14ac:dyDescent="0.35">
      <c r="R661" s="31">
        <v>672</v>
      </c>
      <c r="S661" t="s">
        <v>501</v>
      </c>
      <c r="T661" t="s">
        <v>502</v>
      </c>
      <c r="U661" t="s">
        <v>503</v>
      </c>
      <c r="V661" t="s">
        <v>958</v>
      </c>
      <c r="W661">
        <v>132885</v>
      </c>
      <c r="X661" t="s">
        <v>958</v>
      </c>
      <c r="Y661">
        <v>132884</v>
      </c>
      <c r="Z661" t="s">
        <v>363</v>
      </c>
      <c r="AA661" t="s">
        <v>107</v>
      </c>
      <c r="AB661" t="s">
        <v>494</v>
      </c>
    </row>
    <row r="662" spans="18:28" x14ac:dyDescent="0.35">
      <c r="R662" s="31">
        <v>673</v>
      </c>
      <c r="S662" t="s">
        <v>501</v>
      </c>
      <c r="T662" t="s">
        <v>502</v>
      </c>
      <c r="U662" t="s">
        <v>503</v>
      </c>
      <c r="V662" t="s">
        <v>958</v>
      </c>
      <c r="W662">
        <v>132885</v>
      </c>
      <c r="X662" t="s">
        <v>958</v>
      </c>
      <c r="Y662">
        <v>132884</v>
      </c>
      <c r="Z662" t="s">
        <v>363</v>
      </c>
      <c r="AA662" t="s">
        <v>107</v>
      </c>
      <c r="AB662" t="s">
        <v>494</v>
      </c>
    </row>
    <row r="663" spans="18:28" x14ac:dyDescent="0.35">
      <c r="R663" s="31">
        <v>674</v>
      </c>
      <c r="S663" t="s">
        <v>501</v>
      </c>
      <c r="T663" t="s">
        <v>502</v>
      </c>
      <c r="U663" t="s">
        <v>503</v>
      </c>
      <c r="V663" t="s">
        <v>958</v>
      </c>
      <c r="W663">
        <v>132885</v>
      </c>
      <c r="X663" t="s">
        <v>958</v>
      </c>
      <c r="Y663">
        <v>132884</v>
      </c>
      <c r="Z663" t="s">
        <v>363</v>
      </c>
      <c r="AA663" t="s">
        <v>107</v>
      </c>
      <c r="AB663" t="s">
        <v>494</v>
      </c>
    </row>
    <row r="664" spans="18:28" x14ac:dyDescent="0.35">
      <c r="R664" s="31">
        <v>675</v>
      </c>
      <c r="S664" t="s">
        <v>501</v>
      </c>
      <c r="T664" t="s">
        <v>502</v>
      </c>
      <c r="U664" t="s">
        <v>503</v>
      </c>
      <c r="V664" t="s">
        <v>958</v>
      </c>
      <c r="W664">
        <v>132885</v>
      </c>
      <c r="X664" t="s">
        <v>958</v>
      </c>
      <c r="Y664">
        <v>132884</v>
      </c>
      <c r="Z664" t="s">
        <v>363</v>
      </c>
      <c r="AA664" t="s">
        <v>107</v>
      </c>
      <c r="AB664" t="s">
        <v>494</v>
      </c>
    </row>
    <row r="665" spans="18:28" x14ac:dyDescent="0.35">
      <c r="R665" s="31">
        <v>676</v>
      </c>
      <c r="S665" t="s">
        <v>501</v>
      </c>
      <c r="T665" t="s">
        <v>502</v>
      </c>
      <c r="U665" t="s">
        <v>503</v>
      </c>
      <c r="V665" t="s">
        <v>958</v>
      </c>
      <c r="W665">
        <v>132885</v>
      </c>
      <c r="X665" t="s">
        <v>958</v>
      </c>
      <c r="Y665">
        <v>132884</v>
      </c>
      <c r="Z665" t="s">
        <v>363</v>
      </c>
      <c r="AA665" t="s">
        <v>107</v>
      </c>
      <c r="AB665" t="s">
        <v>494</v>
      </c>
    </row>
    <row r="666" spans="18:28" x14ac:dyDescent="0.35">
      <c r="R666" s="31">
        <v>677</v>
      </c>
      <c r="S666" t="s">
        <v>501</v>
      </c>
      <c r="T666" t="s">
        <v>502</v>
      </c>
      <c r="U666" t="s">
        <v>503</v>
      </c>
      <c r="V666" t="s">
        <v>958</v>
      </c>
      <c r="W666">
        <v>132885</v>
      </c>
      <c r="X666" t="s">
        <v>958</v>
      </c>
      <c r="Y666">
        <v>132884</v>
      </c>
      <c r="Z666" t="s">
        <v>363</v>
      </c>
      <c r="AA666" t="s">
        <v>107</v>
      </c>
      <c r="AB666" t="s">
        <v>494</v>
      </c>
    </row>
    <row r="667" spans="18:28" x14ac:dyDescent="0.35">
      <c r="R667" s="31">
        <v>678</v>
      </c>
      <c r="S667" t="s">
        <v>501</v>
      </c>
      <c r="T667" t="s">
        <v>502</v>
      </c>
      <c r="U667" t="s">
        <v>503</v>
      </c>
      <c r="V667" t="s">
        <v>958</v>
      </c>
      <c r="W667">
        <v>132885</v>
      </c>
      <c r="X667" t="s">
        <v>958</v>
      </c>
      <c r="Y667">
        <v>132884</v>
      </c>
      <c r="Z667" t="s">
        <v>363</v>
      </c>
      <c r="AA667" t="s">
        <v>107</v>
      </c>
      <c r="AB667" t="s">
        <v>494</v>
      </c>
    </row>
    <row r="668" spans="18:28" x14ac:dyDescent="0.35">
      <c r="R668" s="31">
        <v>679</v>
      </c>
      <c r="S668" t="s">
        <v>501</v>
      </c>
      <c r="T668" t="s">
        <v>502</v>
      </c>
      <c r="U668" t="s">
        <v>503</v>
      </c>
      <c r="V668" t="s">
        <v>958</v>
      </c>
      <c r="W668">
        <v>132885</v>
      </c>
      <c r="X668" t="s">
        <v>958</v>
      </c>
      <c r="Y668">
        <v>132884</v>
      </c>
      <c r="Z668" t="s">
        <v>363</v>
      </c>
      <c r="AA668" t="s">
        <v>107</v>
      </c>
      <c r="AB668" t="s">
        <v>494</v>
      </c>
    </row>
    <row r="669" spans="18:28" x14ac:dyDescent="0.35">
      <c r="R669" s="31">
        <v>680</v>
      </c>
      <c r="S669" t="s">
        <v>506</v>
      </c>
      <c r="T669" t="s">
        <v>507</v>
      </c>
      <c r="U669" t="s">
        <v>508</v>
      </c>
      <c r="V669" t="s">
        <v>958</v>
      </c>
      <c r="W669">
        <v>132885</v>
      </c>
      <c r="X669" t="s">
        <v>958</v>
      </c>
      <c r="Y669">
        <v>132884</v>
      </c>
      <c r="Z669" t="s">
        <v>363</v>
      </c>
      <c r="AA669" t="s">
        <v>107</v>
      </c>
      <c r="AB669" t="s">
        <v>494</v>
      </c>
    </row>
    <row r="670" spans="18:28" x14ac:dyDescent="0.35">
      <c r="R670" s="31">
        <v>681</v>
      </c>
      <c r="S670" t="s">
        <v>506</v>
      </c>
      <c r="T670" t="s">
        <v>507</v>
      </c>
      <c r="U670" t="s">
        <v>508</v>
      </c>
      <c r="V670" t="s">
        <v>958</v>
      </c>
      <c r="W670">
        <v>132885</v>
      </c>
      <c r="X670" t="s">
        <v>958</v>
      </c>
      <c r="Y670">
        <v>132884</v>
      </c>
      <c r="Z670" t="s">
        <v>363</v>
      </c>
      <c r="AA670" t="s">
        <v>107</v>
      </c>
      <c r="AB670" t="s">
        <v>494</v>
      </c>
    </row>
    <row r="671" spans="18:28" x14ac:dyDescent="0.35">
      <c r="R671" s="31">
        <v>682</v>
      </c>
      <c r="S671" t="s">
        <v>506</v>
      </c>
      <c r="T671" t="s">
        <v>507</v>
      </c>
      <c r="U671" t="s">
        <v>508</v>
      </c>
      <c r="V671" t="s">
        <v>958</v>
      </c>
      <c r="W671">
        <v>132885</v>
      </c>
      <c r="X671" t="s">
        <v>958</v>
      </c>
      <c r="Y671">
        <v>132884</v>
      </c>
      <c r="Z671" t="s">
        <v>363</v>
      </c>
      <c r="AA671" t="s">
        <v>107</v>
      </c>
      <c r="AB671" t="s">
        <v>494</v>
      </c>
    </row>
    <row r="672" spans="18:28" x14ac:dyDescent="0.35">
      <c r="R672" s="31">
        <v>683</v>
      </c>
      <c r="S672" t="s">
        <v>506</v>
      </c>
      <c r="T672" t="s">
        <v>507</v>
      </c>
      <c r="U672" t="s">
        <v>508</v>
      </c>
      <c r="V672" t="s">
        <v>958</v>
      </c>
      <c r="W672">
        <v>132885</v>
      </c>
      <c r="X672" t="s">
        <v>958</v>
      </c>
      <c r="Y672">
        <v>132884</v>
      </c>
      <c r="Z672" t="s">
        <v>363</v>
      </c>
      <c r="AA672" t="s">
        <v>107</v>
      </c>
      <c r="AB672" t="s">
        <v>494</v>
      </c>
    </row>
    <row r="673" spans="18:28" x14ac:dyDescent="0.35">
      <c r="R673" s="31">
        <v>684</v>
      </c>
      <c r="S673" t="s">
        <v>506</v>
      </c>
      <c r="T673" t="s">
        <v>507</v>
      </c>
      <c r="U673" t="s">
        <v>508</v>
      </c>
      <c r="V673" t="s">
        <v>958</v>
      </c>
      <c r="W673">
        <v>132885</v>
      </c>
      <c r="X673" t="s">
        <v>958</v>
      </c>
      <c r="Y673">
        <v>132884</v>
      </c>
      <c r="Z673" t="s">
        <v>363</v>
      </c>
      <c r="AA673" t="s">
        <v>107</v>
      </c>
      <c r="AB673" t="s">
        <v>494</v>
      </c>
    </row>
    <row r="674" spans="18:28" x14ac:dyDescent="0.35">
      <c r="R674" s="31">
        <v>685</v>
      </c>
      <c r="S674" t="s">
        <v>506</v>
      </c>
      <c r="T674" t="s">
        <v>507</v>
      </c>
      <c r="U674" t="s">
        <v>508</v>
      </c>
      <c r="V674" t="s">
        <v>958</v>
      </c>
      <c r="W674">
        <v>132885</v>
      </c>
      <c r="X674" t="s">
        <v>958</v>
      </c>
      <c r="Y674">
        <v>132884</v>
      </c>
      <c r="Z674" t="s">
        <v>363</v>
      </c>
      <c r="AA674" t="s">
        <v>107</v>
      </c>
      <c r="AB674" t="s">
        <v>494</v>
      </c>
    </row>
    <row r="675" spans="18:28" x14ac:dyDescent="0.35">
      <c r="R675" s="31">
        <v>686</v>
      </c>
      <c r="S675" t="s">
        <v>506</v>
      </c>
      <c r="T675" t="s">
        <v>507</v>
      </c>
      <c r="U675" t="s">
        <v>508</v>
      </c>
      <c r="V675" t="s">
        <v>958</v>
      </c>
      <c r="W675">
        <v>132885</v>
      </c>
      <c r="X675" t="s">
        <v>958</v>
      </c>
      <c r="Y675">
        <v>132884</v>
      </c>
      <c r="Z675" t="s">
        <v>363</v>
      </c>
      <c r="AA675" t="s">
        <v>107</v>
      </c>
      <c r="AB675" t="s">
        <v>494</v>
      </c>
    </row>
    <row r="676" spans="18:28" x14ac:dyDescent="0.35">
      <c r="R676" s="31">
        <v>687</v>
      </c>
      <c r="S676" t="s">
        <v>506</v>
      </c>
      <c r="T676" t="s">
        <v>507</v>
      </c>
      <c r="U676" t="s">
        <v>508</v>
      </c>
      <c r="V676" t="s">
        <v>958</v>
      </c>
      <c r="W676">
        <v>132885</v>
      </c>
      <c r="X676" t="s">
        <v>958</v>
      </c>
      <c r="Y676">
        <v>132884</v>
      </c>
      <c r="Z676" t="s">
        <v>363</v>
      </c>
      <c r="AA676" t="s">
        <v>107</v>
      </c>
      <c r="AB676" t="s">
        <v>494</v>
      </c>
    </row>
    <row r="677" spans="18:28" x14ac:dyDescent="0.35">
      <c r="R677" s="31">
        <v>688</v>
      </c>
      <c r="S677" t="s">
        <v>506</v>
      </c>
      <c r="T677" t="s">
        <v>507</v>
      </c>
      <c r="U677" t="s">
        <v>508</v>
      </c>
      <c r="V677" t="s">
        <v>958</v>
      </c>
      <c r="W677">
        <v>132885</v>
      </c>
      <c r="X677" t="s">
        <v>958</v>
      </c>
      <c r="Y677">
        <v>132884</v>
      </c>
      <c r="Z677" t="s">
        <v>363</v>
      </c>
      <c r="AA677" t="s">
        <v>107</v>
      </c>
      <c r="AB677" t="s">
        <v>494</v>
      </c>
    </row>
    <row r="678" spans="18:28" x14ac:dyDescent="0.35">
      <c r="R678" s="31">
        <v>689</v>
      </c>
      <c r="S678" t="s">
        <v>506</v>
      </c>
      <c r="T678" t="s">
        <v>507</v>
      </c>
      <c r="U678" t="s">
        <v>508</v>
      </c>
      <c r="V678" t="s">
        <v>958</v>
      </c>
      <c r="W678">
        <v>132885</v>
      </c>
      <c r="X678" t="s">
        <v>958</v>
      </c>
      <c r="Y678">
        <v>132884</v>
      </c>
      <c r="Z678" t="s">
        <v>363</v>
      </c>
      <c r="AA678" t="s">
        <v>107</v>
      </c>
      <c r="AB678" t="s">
        <v>494</v>
      </c>
    </row>
    <row r="679" spans="18:28" x14ac:dyDescent="0.35">
      <c r="R679" s="31">
        <v>690</v>
      </c>
      <c r="S679" t="s">
        <v>506</v>
      </c>
      <c r="T679" t="s">
        <v>507</v>
      </c>
      <c r="U679" t="s">
        <v>508</v>
      </c>
      <c r="V679" t="s">
        <v>958</v>
      </c>
      <c r="W679">
        <v>132885</v>
      </c>
      <c r="X679" t="s">
        <v>958</v>
      </c>
      <c r="Y679">
        <v>132884</v>
      </c>
      <c r="Z679" t="s">
        <v>363</v>
      </c>
      <c r="AA679" t="s">
        <v>107</v>
      </c>
      <c r="AB679" t="s">
        <v>494</v>
      </c>
    </row>
    <row r="680" spans="18:28" x14ac:dyDescent="0.35">
      <c r="R680" s="31">
        <v>691</v>
      </c>
      <c r="S680" t="s">
        <v>506</v>
      </c>
      <c r="T680" t="s">
        <v>507</v>
      </c>
      <c r="U680" t="s">
        <v>508</v>
      </c>
      <c r="V680" t="s">
        <v>958</v>
      </c>
      <c r="W680">
        <v>132885</v>
      </c>
      <c r="X680" t="s">
        <v>958</v>
      </c>
      <c r="Y680">
        <v>132884</v>
      </c>
      <c r="Z680" t="s">
        <v>363</v>
      </c>
      <c r="AA680" t="s">
        <v>107</v>
      </c>
      <c r="AB680" t="s">
        <v>494</v>
      </c>
    </row>
    <row r="681" spans="18:28" x14ac:dyDescent="0.35">
      <c r="R681" s="31">
        <v>692</v>
      </c>
      <c r="S681" t="s">
        <v>506</v>
      </c>
      <c r="T681" t="s">
        <v>507</v>
      </c>
      <c r="U681" t="s">
        <v>508</v>
      </c>
      <c r="V681" t="s">
        <v>958</v>
      </c>
      <c r="W681">
        <v>132885</v>
      </c>
      <c r="X681" t="s">
        <v>958</v>
      </c>
      <c r="Y681">
        <v>132884</v>
      </c>
      <c r="Z681" t="s">
        <v>363</v>
      </c>
      <c r="AA681" t="s">
        <v>107</v>
      </c>
      <c r="AB681" t="s">
        <v>494</v>
      </c>
    </row>
    <row r="682" spans="18:28" x14ac:dyDescent="0.35">
      <c r="R682" s="31">
        <v>693</v>
      </c>
      <c r="S682" t="s">
        <v>506</v>
      </c>
      <c r="T682" t="s">
        <v>507</v>
      </c>
      <c r="U682" t="s">
        <v>508</v>
      </c>
      <c r="V682" t="s">
        <v>958</v>
      </c>
      <c r="W682">
        <v>132885</v>
      </c>
      <c r="X682" t="s">
        <v>958</v>
      </c>
      <c r="Y682">
        <v>132884</v>
      </c>
      <c r="Z682" t="s">
        <v>363</v>
      </c>
      <c r="AA682" t="s">
        <v>107</v>
      </c>
      <c r="AB682" t="s">
        <v>494</v>
      </c>
    </row>
    <row r="683" spans="18:28" x14ac:dyDescent="0.35">
      <c r="R683" s="31">
        <v>694</v>
      </c>
      <c r="S683" t="s">
        <v>506</v>
      </c>
      <c r="T683" t="s">
        <v>507</v>
      </c>
      <c r="U683" t="s">
        <v>508</v>
      </c>
      <c r="V683" t="s">
        <v>958</v>
      </c>
      <c r="W683">
        <v>132885</v>
      </c>
      <c r="X683" t="s">
        <v>958</v>
      </c>
      <c r="Y683">
        <v>132884</v>
      </c>
      <c r="Z683" t="s">
        <v>363</v>
      </c>
      <c r="AA683" t="s">
        <v>107</v>
      </c>
      <c r="AB683" t="s">
        <v>494</v>
      </c>
    </row>
    <row r="684" spans="18:28" x14ac:dyDescent="0.35">
      <c r="R684" s="31">
        <v>695</v>
      </c>
      <c r="S684" t="s">
        <v>506</v>
      </c>
      <c r="T684" t="s">
        <v>507</v>
      </c>
      <c r="U684" t="s">
        <v>508</v>
      </c>
      <c r="V684" t="s">
        <v>958</v>
      </c>
      <c r="W684">
        <v>132885</v>
      </c>
      <c r="X684" t="s">
        <v>958</v>
      </c>
      <c r="Y684">
        <v>132884</v>
      </c>
      <c r="Z684" t="s">
        <v>363</v>
      </c>
      <c r="AA684" t="s">
        <v>107</v>
      </c>
      <c r="AB684" t="s">
        <v>494</v>
      </c>
    </row>
    <row r="685" spans="18:28" x14ac:dyDescent="0.35">
      <c r="R685" s="31">
        <v>696</v>
      </c>
      <c r="S685" t="s">
        <v>506</v>
      </c>
      <c r="T685" t="s">
        <v>507</v>
      </c>
      <c r="U685" t="s">
        <v>508</v>
      </c>
      <c r="V685" t="s">
        <v>958</v>
      </c>
      <c r="W685">
        <v>132885</v>
      </c>
      <c r="X685" t="s">
        <v>958</v>
      </c>
      <c r="Y685">
        <v>132884</v>
      </c>
      <c r="Z685" t="s">
        <v>363</v>
      </c>
      <c r="AA685" t="s">
        <v>107</v>
      </c>
      <c r="AB685" t="s">
        <v>494</v>
      </c>
    </row>
    <row r="686" spans="18:28" x14ac:dyDescent="0.35">
      <c r="R686" s="31">
        <v>697</v>
      </c>
      <c r="S686" t="s">
        <v>506</v>
      </c>
      <c r="T686" t="s">
        <v>507</v>
      </c>
      <c r="U686" t="s">
        <v>508</v>
      </c>
      <c r="V686" t="s">
        <v>958</v>
      </c>
      <c r="W686">
        <v>132885</v>
      </c>
      <c r="X686" t="s">
        <v>958</v>
      </c>
      <c r="Y686">
        <v>132884</v>
      </c>
      <c r="Z686" t="s">
        <v>363</v>
      </c>
      <c r="AA686" t="s">
        <v>107</v>
      </c>
      <c r="AB686" t="s">
        <v>494</v>
      </c>
    </row>
    <row r="687" spans="18:28" x14ac:dyDescent="0.35">
      <c r="R687" s="31">
        <v>698</v>
      </c>
      <c r="S687" t="s">
        <v>506</v>
      </c>
      <c r="T687" t="s">
        <v>507</v>
      </c>
      <c r="U687" t="s">
        <v>508</v>
      </c>
      <c r="V687" t="s">
        <v>958</v>
      </c>
      <c r="W687">
        <v>132885</v>
      </c>
      <c r="X687" t="s">
        <v>958</v>
      </c>
      <c r="Y687">
        <v>132884</v>
      </c>
      <c r="Z687" t="s">
        <v>363</v>
      </c>
      <c r="AA687" t="s">
        <v>107</v>
      </c>
      <c r="AB687" t="s">
        <v>494</v>
      </c>
    </row>
    <row r="688" spans="18:28" x14ac:dyDescent="0.35">
      <c r="R688" s="31">
        <v>699</v>
      </c>
      <c r="S688" t="s">
        <v>506</v>
      </c>
      <c r="T688" t="s">
        <v>507</v>
      </c>
      <c r="U688" t="s">
        <v>508</v>
      </c>
      <c r="V688" t="s">
        <v>958</v>
      </c>
      <c r="W688">
        <v>132885</v>
      </c>
      <c r="X688" t="s">
        <v>958</v>
      </c>
      <c r="Y688">
        <v>132884</v>
      </c>
      <c r="Z688" t="s">
        <v>363</v>
      </c>
      <c r="AA688" t="s">
        <v>107</v>
      </c>
      <c r="AB688" t="s">
        <v>494</v>
      </c>
    </row>
    <row r="689" spans="18:28" x14ac:dyDescent="0.35">
      <c r="R689" s="31">
        <v>700</v>
      </c>
      <c r="S689" t="s">
        <v>511</v>
      </c>
      <c r="T689" t="s">
        <v>512</v>
      </c>
      <c r="U689" t="s">
        <v>513</v>
      </c>
      <c r="V689" t="s">
        <v>959</v>
      </c>
      <c r="W689">
        <v>116508</v>
      </c>
      <c r="X689" t="s">
        <v>959</v>
      </c>
      <c r="Y689">
        <v>100047</v>
      </c>
      <c r="Z689" t="s">
        <v>315</v>
      </c>
      <c r="AA689" t="s">
        <v>107</v>
      </c>
      <c r="AB689" t="s">
        <v>494</v>
      </c>
    </row>
    <row r="690" spans="18:28" x14ac:dyDescent="0.35">
      <c r="R690" s="31">
        <v>701</v>
      </c>
      <c r="S690" t="s">
        <v>511</v>
      </c>
      <c r="T690" t="s">
        <v>512</v>
      </c>
      <c r="U690" t="s">
        <v>513</v>
      </c>
      <c r="V690" t="s">
        <v>959</v>
      </c>
      <c r="W690">
        <v>116508</v>
      </c>
      <c r="X690" t="s">
        <v>959</v>
      </c>
      <c r="Y690">
        <v>100047</v>
      </c>
      <c r="Z690" t="s">
        <v>315</v>
      </c>
      <c r="AA690" t="s">
        <v>107</v>
      </c>
      <c r="AB690" t="s">
        <v>494</v>
      </c>
    </row>
    <row r="691" spans="18:28" x14ac:dyDescent="0.35">
      <c r="R691" s="31">
        <v>702</v>
      </c>
      <c r="S691" t="s">
        <v>511</v>
      </c>
      <c r="T691" t="s">
        <v>512</v>
      </c>
      <c r="U691" t="s">
        <v>513</v>
      </c>
      <c r="V691" t="s">
        <v>959</v>
      </c>
      <c r="W691">
        <v>116508</v>
      </c>
      <c r="X691" t="s">
        <v>959</v>
      </c>
      <c r="Y691">
        <v>100047</v>
      </c>
      <c r="Z691" t="s">
        <v>315</v>
      </c>
      <c r="AA691" t="s">
        <v>107</v>
      </c>
      <c r="AB691" t="s">
        <v>494</v>
      </c>
    </row>
    <row r="692" spans="18:28" x14ac:dyDescent="0.35">
      <c r="R692" s="31">
        <v>703</v>
      </c>
      <c r="S692" t="s">
        <v>511</v>
      </c>
      <c r="T692" t="s">
        <v>512</v>
      </c>
      <c r="U692" t="s">
        <v>513</v>
      </c>
      <c r="V692" t="s">
        <v>959</v>
      </c>
      <c r="W692">
        <v>116508</v>
      </c>
      <c r="X692" t="s">
        <v>959</v>
      </c>
      <c r="Y692">
        <v>100047</v>
      </c>
      <c r="Z692" t="s">
        <v>315</v>
      </c>
      <c r="AA692" t="s">
        <v>107</v>
      </c>
      <c r="AB692" t="s">
        <v>494</v>
      </c>
    </row>
    <row r="693" spans="18:28" x14ac:dyDescent="0.35">
      <c r="R693" s="31">
        <v>704</v>
      </c>
      <c r="S693" t="s">
        <v>511</v>
      </c>
      <c r="T693" t="s">
        <v>512</v>
      </c>
      <c r="U693" t="s">
        <v>513</v>
      </c>
      <c r="V693" t="s">
        <v>959</v>
      </c>
      <c r="W693">
        <v>116508</v>
      </c>
      <c r="X693" t="s">
        <v>959</v>
      </c>
      <c r="Y693">
        <v>100047</v>
      </c>
      <c r="Z693" t="s">
        <v>315</v>
      </c>
      <c r="AA693" t="s">
        <v>107</v>
      </c>
      <c r="AB693" t="s">
        <v>494</v>
      </c>
    </row>
    <row r="694" spans="18:28" x14ac:dyDescent="0.35">
      <c r="R694" s="31">
        <v>705</v>
      </c>
      <c r="S694" t="s">
        <v>511</v>
      </c>
      <c r="T694" t="s">
        <v>512</v>
      </c>
      <c r="U694" t="s">
        <v>513</v>
      </c>
      <c r="V694" t="s">
        <v>959</v>
      </c>
      <c r="W694">
        <v>116508</v>
      </c>
      <c r="X694" t="s">
        <v>959</v>
      </c>
      <c r="Y694">
        <v>100047</v>
      </c>
      <c r="Z694" t="s">
        <v>315</v>
      </c>
      <c r="AA694" t="s">
        <v>107</v>
      </c>
      <c r="AB694" t="s">
        <v>494</v>
      </c>
    </row>
    <row r="695" spans="18:28" x14ac:dyDescent="0.35">
      <c r="R695" s="31">
        <v>706</v>
      </c>
      <c r="S695" t="s">
        <v>511</v>
      </c>
      <c r="T695" t="s">
        <v>512</v>
      </c>
      <c r="U695" t="s">
        <v>513</v>
      </c>
      <c r="V695" t="s">
        <v>959</v>
      </c>
      <c r="W695">
        <v>116508</v>
      </c>
      <c r="X695" t="s">
        <v>959</v>
      </c>
      <c r="Y695">
        <v>100047</v>
      </c>
      <c r="Z695" t="s">
        <v>315</v>
      </c>
      <c r="AA695" t="s">
        <v>107</v>
      </c>
      <c r="AB695" t="s">
        <v>494</v>
      </c>
    </row>
    <row r="696" spans="18:28" x14ac:dyDescent="0.35">
      <c r="R696" s="31">
        <v>707</v>
      </c>
      <c r="S696" t="s">
        <v>511</v>
      </c>
      <c r="T696" t="s">
        <v>512</v>
      </c>
      <c r="U696" t="s">
        <v>513</v>
      </c>
      <c r="V696" t="s">
        <v>959</v>
      </c>
      <c r="W696">
        <v>116508</v>
      </c>
      <c r="X696" t="s">
        <v>959</v>
      </c>
      <c r="Y696">
        <v>100047</v>
      </c>
      <c r="Z696" t="s">
        <v>315</v>
      </c>
      <c r="AA696" t="s">
        <v>107</v>
      </c>
      <c r="AB696" t="s">
        <v>494</v>
      </c>
    </row>
    <row r="697" spans="18:28" x14ac:dyDescent="0.35">
      <c r="R697" s="31">
        <v>708</v>
      </c>
      <c r="S697" t="s">
        <v>511</v>
      </c>
      <c r="T697" t="s">
        <v>512</v>
      </c>
      <c r="U697" t="s">
        <v>513</v>
      </c>
      <c r="V697" t="s">
        <v>959</v>
      </c>
      <c r="W697">
        <v>116508</v>
      </c>
      <c r="X697" t="s">
        <v>959</v>
      </c>
      <c r="Y697">
        <v>100047</v>
      </c>
      <c r="Z697" t="s">
        <v>315</v>
      </c>
      <c r="AA697" t="s">
        <v>107</v>
      </c>
      <c r="AB697" t="s">
        <v>494</v>
      </c>
    </row>
    <row r="698" spans="18:28" x14ac:dyDescent="0.35">
      <c r="R698" s="31">
        <v>709</v>
      </c>
      <c r="S698" t="s">
        <v>511</v>
      </c>
      <c r="T698" t="s">
        <v>512</v>
      </c>
      <c r="U698" t="s">
        <v>513</v>
      </c>
      <c r="V698" t="s">
        <v>959</v>
      </c>
      <c r="W698">
        <v>116508</v>
      </c>
      <c r="X698" t="s">
        <v>959</v>
      </c>
      <c r="Y698">
        <v>100047</v>
      </c>
      <c r="Z698" t="s">
        <v>315</v>
      </c>
      <c r="AA698" t="s">
        <v>107</v>
      </c>
      <c r="AB698" t="s">
        <v>494</v>
      </c>
    </row>
    <row r="699" spans="18:28" x14ac:dyDescent="0.35">
      <c r="R699" s="31">
        <v>710</v>
      </c>
      <c r="S699" t="s">
        <v>511</v>
      </c>
      <c r="T699" t="s">
        <v>512</v>
      </c>
      <c r="U699" t="s">
        <v>513</v>
      </c>
      <c r="V699" t="s">
        <v>959</v>
      </c>
      <c r="W699">
        <v>116508</v>
      </c>
      <c r="X699" t="s">
        <v>959</v>
      </c>
      <c r="Y699">
        <v>100047</v>
      </c>
      <c r="Z699" t="s">
        <v>315</v>
      </c>
      <c r="AA699" t="s">
        <v>107</v>
      </c>
      <c r="AB699" t="s">
        <v>494</v>
      </c>
    </row>
    <row r="700" spans="18:28" x14ac:dyDescent="0.35">
      <c r="R700" s="31">
        <v>711</v>
      </c>
      <c r="S700" t="s">
        <v>511</v>
      </c>
      <c r="T700" t="s">
        <v>512</v>
      </c>
      <c r="U700" t="s">
        <v>513</v>
      </c>
      <c r="V700" t="s">
        <v>959</v>
      </c>
      <c r="W700">
        <v>116508</v>
      </c>
      <c r="X700" t="s">
        <v>959</v>
      </c>
      <c r="Y700">
        <v>100047</v>
      </c>
      <c r="Z700" t="s">
        <v>315</v>
      </c>
      <c r="AA700" t="s">
        <v>107</v>
      </c>
      <c r="AB700" t="s">
        <v>494</v>
      </c>
    </row>
    <row r="701" spans="18:28" x14ac:dyDescent="0.35">
      <c r="R701" s="31">
        <v>712</v>
      </c>
      <c r="S701" t="s">
        <v>511</v>
      </c>
      <c r="T701" t="s">
        <v>512</v>
      </c>
      <c r="U701" t="s">
        <v>513</v>
      </c>
      <c r="V701" t="s">
        <v>959</v>
      </c>
      <c r="W701">
        <v>116508</v>
      </c>
      <c r="X701" t="s">
        <v>959</v>
      </c>
      <c r="Y701">
        <v>100047</v>
      </c>
      <c r="Z701" t="s">
        <v>315</v>
      </c>
      <c r="AA701" t="s">
        <v>107</v>
      </c>
      <c r="AB701" t="s">
        <v>494</v>
      </c>
    </row>
    <row r="702" spans="18:28" x14ac:dyDescent="0.35">
      <c r="R702" s="31">
        <v>713</v>
      </c>
      <c r="S702" t="s">
        <v>511</v>
      </c>
      <c r="T702" t="s">
        <v>512</v>
      </c>
      <c r="U702" t="s">
        <v>513</v>
      </c>
      <c r="V702" t="s">
        <v>959</v>
      </c>
      <c r="W702">
        <v>116508</v>
      </c>
      <c r="X702" t="s">
        <v>959</v>
      </c>
      <c r="Y702">
        <v>100047</v>
      </c>
      <c r="Z702" t="s">
        <v>315</v>
      </c>
      <c r="AA702" t="s">
        <v>107</v>
      </c>
      <c r="AB702" t="s">
        <v>494</v>
      </c>
    </row>
    <row r="703" spans="18:28" x14ac:dyDescent="0.35">
      <c r="R703" s="31">
        <v>714</v>
      </c>
      <c r="S703" t="s">
        <v>511</v>
      </c>
      <c r="T703" t="s">
        <v>512</v>
      </c>
      <c r="U703" t="s">
        <v>513</v>
      </c>
      <c r="V703" t="s">
        <v>959</v>
      </c>
      <c r="W703">
        <v>116508</v>
      </c>
      <c r="X703" t="s">
        <v>959</v>
      </c>
      <c r="Y703">
        <v>100047</v>
      </c>
      <c r="Z703" t="s">
        <v>315</v>
      </c>
      <c r="AA703" t="s">
        <v>107</v>
      </c>
      <c r="AB703" t="s">
        <v>494</v>
      </c>
    </row>
    <row r="704" spans="18:28" x14ac:dyDescent="0.35">
      <c r="R704" s="31">
        <v>715</v>
      </c>
      <c r="S704" t="s">
        <v>511</v>
      </c>
      <c r="T704" t="s">
        <v>512</v>
      </c>
      <c r="U704" t="s">
        <v>513</v>
      </c>
      <c r="V704" t="s">
        <v>959</v>
      </c>
      <c r="W704">
        <v>116508</v>
      </c>
      <c r="X704" t="s">
        <v>959</v>
      </c>
      <c r="Y704">
        <v>100047</v>
      </c>
      <c r="Z704" t="s">
        <v>315</v>
      </c>
      <c r="AA704" t="s">
        <v>107</v>
      </c>
      <c r="AB704" t="s">
        <v>494</v>
      </c>
    </row>
    <row r="705" spans="18:28" x14ac:dyDescent="0.35">
      <c r="R705" s="31">
        <v>716</v>
      </c>
      <c r="S705" t="s">
        <v>516</v>
      </c>
      <c r="T705" t="s">
        <v>517</v>
      </c>
      <c r="U705" t="s">
        <v>518</v>
      </c>
      <c r="V705" t="s">
        <v>931</v>
      </c>
      <c r="W705">
        <v>100046</v>
      </c>
      <c r="X705" t="s">
        <v>931</v>
      </c>
      <c r="Y705">
        <v>100047</v>
      </c>
      <c r="Z705" t="s">
        <v>315</v>
      </c>
      <c r="AA705" t="s">
        <v>107</v>
      </c>
      <c r="AB705" t="s">
        <v>494</v>
      </c>
    </row>
    <row r="706" spans="18:28" x14ac:dyDescent="0.35">
      <c r="R706" s="31">
        <v>717</v>
      </c>
      <c r="S706" t="s">
        <v>516</v>
      </c>
      <c r="T706" t="s">
        <v>517</v>
      </c>
      <c r="U706" t="s">
        <v>518</v>
      </c>
      <c r="V706" t="s">
        <v>931</v>
      </c>
      <c r="W706">
        <v>100046</v>
      </c>
      <c r="X706" t="s">
        <v>931</v>
      </c>
      <c r="Y706">
        <v>100047</v>
      </c>
      <c r="Z706" t="s">
        <v>315</v>
      </c>
      <c r="AA706" t="s">
        <v>107</v>
      </c>
      <c r="AB706" t="s">
        <v>494</v>
      </c>
    </row>
    <row r="707" spans="18:28" x14ac:dyDescent="0.35">
      <c r="R707" s="31">
        <v>718</v>
      </c>
      <c r="S707" t="s">
        <v>516</v>
      </c>
      <c r="T707" t="s">
        <v>517</v>
      </c>
      <c r="U707" t="s">
        <v>518</v>
      </c>
      <c r="V707" t="s">
        <v>931</v>
      </c>
      <c r="W707">
        <v>100046</v>
      </c>
      <c r="X707" t="s">
        <v>931</v>
      </c>
      <c r="Y707">
        <v>100047</v>
      </c>
      <c r="Z707" t="s">
        <v>315</v>
      </c>
      <c r="AA707" t="s">
        <v>107</v>
      </c>
      <c r="AB707" t="s">
        <v>494</v>
      </c>
    </row>
    <row r="708" spans="18:28" x14ac:dyDescent="0.35">
      <c r="R708" s="31">
        <v>719</v>
      </c>
      <c r="S708" t="s">
        <v>516</v>
      </c>
      <c r="T708" t="s">
        <v>517</v>
      </c>
      <c r="U708" t="s">
        <v>518</v>
      </c>
      <c r="V708" t="s">
        <v>931</v>
      </c>
      <c r="W708">
        <v>100046</v>
      </c>
      <c r="X708" t="s">
        <v>931</v>
      </c>
      <c r="Y708">
        <v>100047</v>
      </c>
      <c r="Z708" t="s">
        <v>315</v>
      </c>
      <c r="AA708" t="s">
        <v>107</v>
      </c>
      <c r="AB708" t="s">
        <v>494</v>
      </c>
    </row>
    <row r="709" spans="18:28" x14ac:dyDescent="0.35">
      <c r="R709" s="31">
        <v>720</v>
      </c>
      <c r="S709" t="s">
        <v>516</v>
      </c>
      <c r="T709" t="s">
        <v>517</v>
      </c>
      <c r="U709" t="s">
        <v>518</v>
      </c>
      <c r="V709" t="s">
        <v>931</v>
      </c>
      <c r="W709">
        <v>100046</v>
      </c>
      <c r="X709" t="s">
        <v>931</v>
      </c>
      <c r="Y709">
        <v>100047</v>
      </c>
      <c r="Z709" t="s">
        <v>315</v>
      </c>
      <c r="AA709" t="s">
        <v>107</v>
      </c>
      <c r="AB709" t="s">
        <v>494</v>
      </c>
    </row>
    <row r="710" spans="18:28" x14ac:dyDescent="0.35">
      <c r="R710" s="31">
        <v>721</v>
      </c>
      <c r="S710" t="s">
        <v>516</v>
      </c>
      <c r="T710" t="s">
        <v>517</v>
      </c>
      <c r="U710" t="s">
        <v>518</v>
      </c>
      <c r="V710" t="s">
        <v>931</v>
      </c>
      <c r="W710">
        <v>100046</v>
      </c>
      <c r="X710" t="s">
        <v>931</v>
      </c>
      <c r="Y710">
        <v>100047</v>
      </c>
      <c r="Z710" t="s">
        <v>315</v>
      </c>
      <c r="AA710" t="s">
        <v>107</v>
      </c>
      <c r="AB710" t="s">
        <v>494</v>
      </c>
    </row>
    <row r="711" spans="18:28" x14ac:dyDescent="0.35">
      <c r="R711" s="31">
        <v>722</v>
      </c>
      <c r="S711" t="s">
        <v>516</v>
      </c>
      <c r="T711" t="s">
        <v>517</v>
      </c>
      <c r="U711" t="s">
        <v>518</v>
      </c>
      <c r="V711" t="s">
        <v>931</v>
      </c>
      <c r="W711">
        <v>100046</v>
      </c>
      <c r="X711" t="s">
        <v>931</v>
      </c>
      <c r="Y711">
        <v>100047</v>
      </c>
      <c r="Z711" t="s">
        <v>315</v>
      </c>
      <c r="AA711" t="s">
        <v>107</v>
      </c>
      <c r="AB711" t="s">
        <v>494</v>
      </c>
    </row>
    <row r="712" spans="18:28" x14ac:dyDescent="0.35">
      <c r="R712" s="31">
        <v>723</v>
      </c>
      <c r="S712" t="s">
        <v>516</v>
      </c>
      <c r="T712" t="s">
        <v>517</v>
      </c>
      <c r="U712" t="s">
        <v>518</v>
      </c>
      <c r="V712" t="s">
        <v>931</v>
      </c>
      <c r="W712">
        <v>100046</v>
      </c>
      <c r="X712" t="s">
        <v>931</v>
      </c>
      <c r="Y712">
        <v>100047</v>
      </c>
      <c r="Z712" t="s">
        <v>315</v>
      </c>
      <c r="AA712" t="s">
        <v>107</v>
      </c>
      <c r="AB712" t="s">
        <v>494</v>
      </c>
    </row>
    <row r="713" spans="18:28" x14ac:dyDescent="0.35">
      <c r="R713" s="31">
        <v>724</v>
      </c>
      <c r="S713" t="s">
        <v>516</v>
      </c>
      <c r="T713" t="s">
        <v>517</v>
      </c>
      <c r="U713" t="s">
        <v>518</v>
      </c>
      <c r="V713" t="s">
        <v>931</v>
      </c>
      <c r="W713">
        <v>100046</v>
      </c>
      <c r="X713" t="s">
        <v>931</v>
      </c>
      <c r="Y713">
        <v>100047</v>
      </c>
      <c r="Z713" t="s">
        <v>315</v>
      </c>
      <c r="AA713" t="s">
        <v>107</v>
      </c>
      <c r="AB713" t="s">
        <v>494</v>
      </c>
    </row>
    <row r="714" spans="18:28" x14ac:dyDescent="0.35">
      <c r="R714" s="31">
        <v>725</v>
      </c>
      <c r="S714" t="s">
        <v>516</v>
      </c>
      <c r="T714" t="s">
        <v>517</v>
      </c>
      <c r="U714" t="s">
        <v>518</v>
      </c>
      <c r="V714" t="s">
        <v>931</v>
      </c>
      <c r="W714">
        <v>100046</v>
      </c>
      <c r="X714" t="s">
        <v>931</v>
      </c>
      <c r="Y714">
        <v>100047</v>
      </c>
      <c r="Z714" t="s">
        <v>315</v>
      </c>
      <c r="AA714" t="s">
        <v>107</v>
      </c>
      <c r="AB714" t="s">
        <v>494</v>
      </c>
    </row>
    <row r="715" spans="18:28" x14ac:dyDescent="0.35">
      <c r="R715" s="31">
        <v>726</v>
      </c>
      <c r="S715" t="s">
        <v>516</v>
      </c>
      <c r="T715" t="s">
        <v>517</v>
      </c>
      <c r="U715" t="s">
        <v>518</v>
      </c>
      <c r="V715" t="s">
        <v>931</v>
      </c>
      <c r="W715">
        <v>100046</v>
      </c>
      <c r="X715" t="s">
        <v>931</v>
      </c>
      <c r="Y715">
        <v>100047</v>
      </c>
      <c r="Z715" t="s">
        <v>315</v>
      </c>
      <c r="AA715" t="s">
        <v>107</v>
      </c>
      <c r="AB715" t="s">
        <v>494</v>
      </c>
    </row>
    <row r="716" spans="18:28" x14ac:dyDescent="0.35">
      <c r="R716" s="31">
        <v>727</v>
      </c>
      <c r="S716" t="s">
        <v>516</v>
      </c>
      <c r="T716" t="s">
        <v>517</v>
      </c>
      <c r="U716" t="s">
        <v>518</v>
      </c>
      <c r="V716" t="s">
        <v>931</v>
      </c>
      <c r="W716">
        <v>100046</v>
      </c>
      <c r="X716" t="s">
        <v>931</v>
      </c>
      <c r="Y716">
        <v>100047</v>
      </c>
      <c r="Z716" t="s">
        <v>315</v>
      </c>
      <c r="AA716" t="s">
        <v>107</v>
      </c>
      <c r="AB716" t="s">
        <v>494</v>
      </c>
    </row>
    <row r="717" spans="18:28" x14ac:dyDescent="0.35">
      <c r="R717" s="31">
        <v>728</v>
      </c>
      <c r="S717" t="s">
        <v>516</v>
      </c>
      <c r="T717" t="s">
        <v>517</v>
      </c>
      <c r="U717" t="s">
        <v>518</v>
      </c>
      <c r="V717" t="s">
        <v>931</v>
      </c>
      <c r="W717">
        <v>100046</v>
      </c>
      <c r="X717" t="s">
        <v>931</v>
      </c>
      <c r="Y717">
        <v>100047</v>
      </c>
      <c r="Z717" t="s">
        <v>315</v>
      </c>
      <c r="AA717" t="s">
        <v>107</v>
      </c>
      <c r="AB717" t="s">
        <v>494</v>
      </c>
    </row>
    <row r="718" spans="18:28" x14ac:dyDescent="0.35">
      <c r="R718" s="31">
        <v>729</v>
      </c>
      <c r="S718" t="s">
        <v>516</v>
      </c>
      <c r="T718" t="s">
        <v>517</v>
      </c>
      <c r="U718" t="s">
        <v>518</v>
      </c>
      <c r="V718" t="s">
        <v>931</v>
      </c>
      <c r="W718">
        <v>100046</v>
      </c>
      <c r="X718" t="s">
        <v>931</v>
      </c>
      <c r="Y718">
        <v>100047</v>
      </c>
      <c r="Z718" t="s">
        <v>315</v>
      </c>
      <c r="AA718" t="s">
        <v>107</v>
      </c>
      <c r="AB718" t="s">
        <v>494</v>
      </c>
    </row>
    <row r="719" spans="18:28" x14ac:dyDescent="0.35">
      <c r="R719" s="31">
        <v>730</v>
      </c>
      <c r="S719" t="s">
        <v>522</v>
      </c>
      <c r="T719" t="s">
        <v>523</v>
      </c>
      <c r="U719" t="s">
        <v>524</v>
      </c>
      <c r="V719" t="s">
        <v>958</v>
      </c>
      <c r="W719">
        <v>132885</v>
      </c>
      <c r="X719" t="s">
        <v>958</v>
      </c>
      <c r="Y719">
        <v>132884</v>
      </c>
      <c r="Z719" t="s">
        <v>363</v>
      </c>
      <c r="AA719" t="s">
        <v>107</v>
      </c>
      <c r="AB719" t="s">
        <v>494</v>
      </c>
    </row>
    <row r="720" spans="18:28" x14ac:dyDescent="0.35">
      <c r="R720" s="31">
        <v>731</v>
      </c>
      <c r="S720" t="s">
        <v>522</v>
      </c>
      <c r="T720" t="s">
        <v>523</v>
      </c>
      <c r="U720" t="s">
        <v>524</v>
      </c>
      <c r="V720" t="s">
        <v>958</v>
      </c>
      <c r="W720">
        <v>132885</v>
      </c>
      <c r="X720" t="s">
        <v>958</v>
      </c>
      <c r="Y720">
        <v>132884</v>
      </c>
      <c r="Z720" t="s">
        <v>363</v>
      </c>
      <c r="AA720" t="s">
        <v>107</v>
      </c>
      <c r="AB720" t="s">
        <v>494</v>
      </c>
    </row>
    <row r="721" spans="18:28" x14ac:dyDescent="0.35">
      <c r="R721" s="31">
        <v>732</v>
      </c>
      <c r="S721" t="s">
        <v>522</v>
      </c>
      <c r="T721" t="s">
        <v>523</v>
      </c>
      <c r="U721" t="s">
        <v>524</v>
      </c>
      <c r="V721" t="s">
        <v>958</v>
      </c>
      <c r="W721">
        <v>132885</v>
      </c>
      <c r="X721" t="s">
        <v>958</v>
      </c>
      <c r="Y721">
        <v>132884</v>
      </c>
      <c r="Z721" t="s">
        <v>363</v>
      </c>
      <c r="AA721" t="s">
        <v>107</v>
      </c>
      <c r="AB721" t="s">
        <v>494</v>
      </c>
    </row>
    <row r="722" spans="18:28" x14ac:dyDescent="0.35">
      <c r="R722" s="31">
        <v>733</v>
      </c>
      <c r="S722" t="s">
        <v>522</v>
      </c>
      <c r="T722" t="s">
        <v>523</v>
      </c>
      <c r="U722" t="s">
        <v>524</v>
      </c>
      <c r="V722" t="s">
        <v>958</v>
      </c>
      <c r="W722">
        <v>132885</v>
      </c>
      <c r="X722" t="s">
        <v>958</v>
      </c>
      <c r="Y722">
        <v>132884</v>
      </c>
      <c r="Z722" t="s">
        <v>363</v>
      </c>
      <c r="AA722" t="s">
        <v>107</v>
      </c>
      <c r="AB722" t="s">
        <v>494</v>
      </c>
    </row>
    <row r="723" spans="18:28" x14ac:dyDescent="0.35">
      <c r="R723" s="31">
        <v>734</v>
      </c>
      <c r="S723" t="s">
        <v>522</v>
      </c>
      <c r="T723" t="s">
        <v>523</v>
      </c>
      <c r="U723" t="s">
        <v>524</v>
      </c>
      <c r="V723" t="s">
        <v>958</v>
      </c>
      <c r="W723">
        <v>132885</v>
      </c>
      <c r="X723" t="s">
        <v>958</v>
      </c>
      <c r="Y723">
        <v>132884</v>
      </c>
      <c r="Z723" t="s">
        <v>363</v>
      </c>
      <c r="AA723" t="s">
        <v>107</v>
      </c>
      <c r="AB723" t="s">
        <v>494</v>
      </c>
    </row>
    <row r="724" spans="18:28" x14ac:dyDescent="0.35">
      <c r="R724" s="31">
        <v>735</v>
      </c>
      <c r="S724" t="s">
        <v>522</v>
      </c>
      <c r="T724" t="s">
        <v>523</v>
      </c>
      <c r="U724" t="s">
        <v>524</v>
      </c>
      <c r="V724" t="s">
        <v>958</v>
      </c>
      <c r="W724">
        <v>132885</v>
      </c>
      <c r="X724" t="s">
        <v>958</v>
      </c>
      <c r="Y724">
        <v>132884</v>
      </c>
      <c r="Z724" t="s">
        <v>363</v>
      </c>
      <c r="AA724" t="s">
        <v>107</v>
      </c>
      <c r="AB724" t="s">
        <v>494</v>
      </c>
    </row>
    <row r="725" spans="18:28" x14ac:dyDescent="0.35">
      <c r="R725" s="31">
        <v>736</v>
      </c>
      <c r="S725" t="s">
        <v>522</v>
      </c>
      <c r="T725" t="s">
        <v>523</v>
      </c>
      <c r="U725" t="s">
        <v>524</v>
      </c>
      <c r="V725" t="s">
        <v>958</v>
      </c>
      <c r="W725">
        <v>132885</v>
      </c>
      <c r="X725" t="s">
        <v>958</v>
      </c>
      <c r="Y725">
        <v>132884</v>
      </c>
      <c r="Z725" t="s">
        <v>363</v>
      </c>
      <c r="AA725" t="s">
        <v>107</v>
      </c>
      <c r="AB725" t="s">
        <v>494</v>
      </c>
    </row>
    <row r="726" spans="18:28" x14ac:dyDescent="0.35">
      <c r="R726" s="31">
        <v>737</v>
      </c>
      <c r="S726" t="s">
        <v>522</v>
      </c>
      <c r="T726" t="s">
        <v>523</v>
      </c>
      <c r="U726" t="s">
        <v>524</v>
      </c>
      <c r="V726" t="s">
        <v>958</v>
      </c>
      <c r="W726">
        <v>132885</v>
      </c>
      <c r="X726" t="s">
        <v>958</v>
      </c>
      <c r="Y726">
        <v>132884</v>
      </c>
      <c r="Z726" t="s">
        <v>363</v>
      </c>
      <c r="AA726" t="s">
        <v>107</v>
      </c>
      <c r="AB726" t="s">
        <v>494</v>
      </c>
    </row>
    <row r="727" spans="18:28" x14ac:dyDescent="0.35">
      <c r="R727" s="31">
        <v>738</v>
      </c>
      <c r="S727" t="s">
        <v>522</v>
      </c>
      <c r="T727" t="s">
        <v>523</v>
      </c>
      <c r="U727" t="s">
        <v>524</v>
      </c>
      <c r="V727" t="s">
        <v>958</v>
      </c>
      <c r="W727">
        <v>132885</v>
      </c>
      <c r="X727" t="s">
        <v>958</v>
      </c>
      <c r="Y727">
        <v>132884</v>
      </c>
      <c r="Z727" t="s">
        <v>363</v>
      </c>
      <c r="AA727" t="s">
        <v>107</v>
      </c>
      <c r="AB727" t="s">
        <v>494</v>
      </c>
    </row>
    <row r="728" spans="18:28" x14ac:dyDescent="0.35">
      <c r="R728" s="31">
        <v>739</v>
      </c>
      <c r="S728" t="s">
        <v>522</v>
      </c>
      <c r="T728" t="s">
        <v>523</v>
      </c>
      <c r="U728" t="s">
        <v>524</v>
      </c>
      <c r="V728" t="s">
        <v>958</v>
      </c>
      <c r="W728">
        <v>132885</v>
      </c>
      <c r="X728" t="s">
        <v>958</v>
      </c>
      <c r="Y728">
        <v>132884</v>
      </c>
      <c r="Z728" t="s">
        <v>363</v>
      </c>
      <c r="AA728" t="s">
        <v>107</v>
      </c>
      <c r="AB728" t="s">
        <v>494</v>
      </c>
    </row>
    <row r="729" spans="18:28" x14ac:dyDescent="0.35">
      <c r="R729" s="31">
        <v>740</v>
      </c>
      <c r="S729" t="s">
        <v>522</v>
      </c>
      <c r="T729" t="s">
        <v>523</v>
      </c>
      <c r="U729" t="s">
        <v>524</v>
      </c>
      <c r="V729" t="s">
        <v>958</v>
      </c>
      <c r="W729">
        <v>132885</v>
      </c>
      <c r="X729" t="s">
        <v>958</v>
      </c>
      <c r="Y729">
        <v>132884</v>
      </c>
      <c r="Z729" t="s">
        <v>363</v>
      </c>
      <c r="AA729" t="s">
        <v>107</v>
      </c>
      <c r="AB729" t="s">
        <v>494</v>
      </c>
    </row>
    <row r="730" spans="18:28" x14ac:dyDescent="0.35">
      <c r="R730" s="31">
        <v>741</v>
      </c>
      <c r="S730" t="s">
        <v>522</v>
      </c>
      <c r="T730" t="s">
        <v>523</v>
      </c>
      <c r="U730" t="s">
        <v>524</v>
      </c>
      <c r="V730" t="s">
        <v>958</v>
      </c>
      <c r="W730">
        <v>132885</v>
      </c>
      <c r="X730" t="s">
        <v>958</v>
      </c>
      <c r="Y730">
        <v>132884</v>
      </c>
      <c r="Z730" t="s">
        <v>363</v>
      </c>
      <c r="AA730" t="s">
        <v>107</v>
      </c>
      <c r="AB730" t="s">
        <v>494</v>
      </c>
    </row>
    <row r="731" spans="18:28" x14ac:dyDescent="0.35">
      <c r="R731" s="31">
        <v>742</v>
      </c>
      <c r="S731" t="s">
        <v>522</v>
      </c>
      <c r="T731" t="s">
        <v>523</v>
      </c>
      <c r="U731" t="s">
        <v>524</v>
      </c>
      <c r="V731" t="s">
        <v>958</v>
      </c>
      <c r="W731">
        <v>132885</v>
      </c>
      <c r="X731" t="s">
        <v>958</v>
      </c>
      <c r="Y731">
        <v>132884</v>
      </c>
      <c r="Z731" t="s">
        <v>363</v>
      </c>
      <c r="AA731" t="s">
        <v>107</v>
      </c>
      <c r="AB731" t="s">
        <v>494</v>
      </c>
    </row>
    <row r="732" spans="18:28" x14ac:dyDescent="0.35">
      <c r="R732" s="31">
        <v>743</v>
      </c>
      <c r="S732" t="s">
        <v>522</v>
      </c>
      <c r="T732" t="s">
        <v>523</v>
      </c>
      <c r="U732" t="s">
        <v>524</v>
      </c>
      <c r="V732" t="s">
        <v>958</v>
      </c>
      <c r="W732">
        <v>132885</v>
      </c>
      <c r="X732" t="s">
        <v>958</v>
      </c>
      <c r="Y732">
        <v>132884</v>
      </c>
      <c r="Z732" t="s">
        <v>363</v>
      </c>
      <c r="AA732" t="s">
        <v>107</v>
      </c>
      <c r="AB732" t="s">
        <v>494</v>
      </c>
    </row>
    <row r="733" spans="18:28" x14ac:dyDescent="0.35">
      <c r="R733" s="31">
        <v>744</v>
      </c>
      <c r="S733" t="s">
        <v>522</v>
      </c>
      <c r="T733" t="s">
        <v>523</v>
      </c>
      <c r="U733" t="s">
        <v>524</v>
      </c>
      <c r="V733" t="s">
        <v>958</v>
      </c>
      <c r="W733">
        <v>132885</v>
      </c>
      <c r="X733" t="s">
        <v>958</v>
      </c>
      <c r="Y733">
        <v>132884</v>
      </c>
      <c r="Z733" t="s">
        <v>363</v>
      </c>
      <c r="AA733" t="s">
        <v>107</v>
      </c>
      <c r="AB733" t="s">
        <v>494</v>
      </c>
    </row>
    <row r="734" spans="18:28" x14ac:dyDescent="0.35">
      <c r="R734" s="31">
        <v>745</v>
      </c>
      <c r="S734" t="s">
        <v>522</v>
      </c>
      <c r="T734" t="s">
        <v>523</v>
      </c>
      <c r="U734" t="s">
        <v>524</v>
      </c>
      <c r="V734" t="s">
        <v>958</v>
      </c>
      <c r="W734">
        <v>132885</v>
      </c>
      <c r="X734" t="s">
        <v>958</v>
      </c>
      <c r="Y734">
        <v>132884</v>
      </c>
      <c r="Z734" t="s">
        <v>363</v>
      </c>
      <c r="AA734" t="s">
        <v>107</v>
      </c>
      <c r="AB734" t="s">
        <v>494</v>
      </c>
    </row>
    <row r="735" spans="18:28" x14ac:dyDescent="0.35">
      <c r="R735" s="31">
        <v>746</v>
      </c>
      <c r="S735" t="s">
        <v>522</v>
      </c>
      <c r="T735" t="s">
        <v>523</v>
      </c>
      <c r="U735" t="s">
        <v>524</v>
      </c>
      <c r="V735" t="s">
        <v>958</v>
      </c>
      <c r="W735">
        <v>132885</v>
      </c>
      <c r="X735" t="s">
        <v>958</v>
      </c>
      <c r="Y735">
        <v>132884</v>
      </c>
      <c r="Z735" t="s">
        <v>363</v>
      </c>
      <c r="AA735" t="s">
        <v>107</v>
      </c>
      <c r="AB735" t="s">
        <v>494</v>
      </c>
    </row>
    <row r="736" spans="18:28" x14ac:dyDescent="0.35">
      <c r="R736" s="31">
        <v>747</v>
      </c>
      <c r="S736" t="s">
        <v>522</v>
      </c>
      <c r="T736" t="s">
        <v>523</v>
      </c>
      <c r="U736" t="s">
        <v>524</v>
      </c>
      <c r="V736" t="s">
        <v>958</v>
      </c>
      <c r="W736">
        <v>132885</v>
      </c>
      <c r="X736" t="s">
        <v>958</v>
      </c>
      <c r="Y736">
        <v>132884</v>
      </c>
      <c r="Z736" t="s">
        <v>363</v>
      </c>
      <c r="AA736" t="s">
        <v>107</v>
      </c>
      <c r="AB736" t="s">
        <v>494</v>
      </c>
    </row>
    <row r="737" spans="18:28" x14ac:dyDescent="0.35">
      <c r="R737" s="31">
        <v>748</v>
      </c>
      <c r="S737" t="s">
        <v>522</v>
      </c>
      <c r="T737" t="s">
        <v>523</v>
      </c>
      <c r="U737" t="s">
        <v>524</v>
      </c>
      <c r="V737" t="s">
        <v>958</v>
      </c>
      <c r="W737">
        <v>132885</v>
      </c>
      <c r="X737" t="s">
        <v>958</v>
      </c>
      <c r="Y737">
        <v>132884</v>
      </c>
      <c r="Z737" t="s">
        <v>363</v>
      </c>
      <c r="AA737" t="s">
        <v>107</v>
      </c>
      <c r="AB737" t="s">
        <v>494</v>
      </c>
    </row>
    <row r="738" spans="18:28" x14ac:dyDescent="0.35">
      <c r="R738" s="31">
        <v>749</v>
      </c>
      <c r="S738" t="s">
        <v>522</v>
      </c>
      <c r="T738" t="s">
        <v>523</v>
      </c>
      <c r="U738" t="s">
        <v>524</v>
      </c>
      <c r="V738" t="s">
        <v>958</v>
      </c>
      <c r="W738">
        <v>132885</v>
      </c>
      <c r="X738" t="s">
        <v>958</v>
      </c>
      <c r="Y738">
        <v>132884</v>
      </c>
      <c r="Z738" t="s">
        <v>363</v>
      </c>
      <c r="AA738" t="s">
        <v>107</v>
      </c>
      <c r="AB738" t="s">
        <v>494</v>
      </c>
    </row>
    <row r="739" spans="18:28" x14ac:dyDescent="0.35">
      <c r="R739" s="31">
        <v>750</v>
      </c>
      <c r="S739" t="s">
        <v>960</v>
      </c>
      <c r="T739" t="s">
        <v>529</v>
      </c>
      <c r="U739" t="s">
        <v>530</v>
      </c>
      <c r="V739" t="s">
        <v>656</v>
      </c>
      <c r="W739">
        <v>132824</v>
      </c>
      <c r="X739" t="s">
        <v>656</v>
      </c>
      <c r="Y739">
        <v>132824</v>
      </c>
      <c r="Z739" t="s">
        <v>363</v>
      </c>
      <c r="AA739" t="s">
        <v>107</v>
      </c>
      <c r="AB739" t="s">
        <v>494</v>
      </c>
    </row>
    <row r="740" spans="18:28" x14ac:dyDescent="0.35">
      <c r="R740" s="31">
        <v>751</v>
      </c>
      <c r="S740" t="s">
        <v>960</v>
      </c>
      <c r="T740" t="s">
        <v>529</v>
      </c>
      <c r="U740" t="s">
        <v>530</v>
      </c>
      <c r="V740" t="s">
        <v>656</v>
      </c>
      <c r="W740">
        <v>132824</v>
      </c>
      <c r="X740" t="s">
        <v>656</v>
      </c>
      <c r="Y740">
        <v>132824</v>
      </c>
      <c r="Z740" t="s">
        <v>363</v>
      </c>
      <c r="AA740" t="s">
        <v>107</v>
      </c>
      <c r="AB740" t="s">
        <v>494</v>
      </c>
    </row>
    <row r="741" spans="18:28" x14ac:dyDescent="0.35">
      <c r="R741" s="31">
        <v>752</v>
      </c>
      <c r="S741" t="s">
        <v>960</v>
      </c>
      <c r="T741" t="s">
        <v>529</v>
      </c>
      <c r="U741" t="s">
        <v>530</v>
      </c>
      <c r="V741" t="s">
        <v>656</v>
      </c>
      <c r="W741">
        <v>132824</v>
      </c>
      <c r="X741" t="s">
        <v>656</v>
      </c>
      <c r="Y741">
        <v>132824</v>
      </c>
      <c r="Z741" t="s">
        <v>363</v>
      </c>
      <c r="AA741" t="s">
        <v>107</v>
      </c>
      <c r="AB741" t="s">
        <v>494</v>
      </c>
    </row>
    <row r="742" spans="18:28" x14ac:dyDescent="0.35">
      <c r="R742" s="31">
        <v>753</v>
      </c>
      <c r="S742" t="s">
        <v>960</v>
      </c>
      <c r="T742" t="s">
        <v>529</v>
      </c>
      <c r="U742" t="s">
        <v>530</v>
      </c>
      <c r="V742" t="s">
        <v>656</v>
      </c>
      <c r="W742">
        <v>132824</v>
      </c>
      <c r="X742" t="s">
        <v>656</v>
      </c>
      <c r="Y742">
        <v>132824</v>
      </c>
      <c r="Z742" t="s">
        <v>363</v>
      </c>
      <c r="AA742" t="s">
        <v>107</v>
      </c>
      <c r="AB742" t="s">
        <v>494</v>
      </c>
    </row>
    <row r="743" spans="18:28" x14ac:dyDescent="0.35">
      <c r="R743" s="31">
        <v>754</v>
      </c>
      <c r="S743" t="s">
        <v>960</v>
      </c>
      <c r="T743" t="s">
        <v>529</v>
      </c>
      <c r="U743" t="s">
        <v>530</v>
      </c>
      <c r="V743" t="s">
        <v>656</v>
      </c>
      <c r="W743">
        <v>132824</v>
      </c>
      <c r="X743" t="s">
        <v>656</v>
      </c>
      <c r="Y743">
        <v>132824</v>
      </c>
      <c r="Z743" t="s">
        <v>363</v>
      </c>
      <c r="AA743" t="s">
        <v>107</v>
      </c>
      <c r="AB743" t="s">
        <v>494</v>
      </c>
    </row>
    <row r="744" spans="18:28" x14ac:dyDescent="0.35">
      <c r="R744" s="31">
        <v>755</v>
      </c>
      <c r="S744" t="s">
        <v>961</v>
      </c>
      <c r="T744" t="s">
        <v>529</v>
      </c>
      <c r="U744" t="s">
        <v>530</v>
      </c>
      <c r="V744" t="s">
        <v>651</v>
      </c>
      <c r="W744">
        <v>132820</v>
      </c>
      <c r="X744" t="s">
        <v>651</v>
      </c>
      <c r="Y744">
        <v>132820</v>
      </c>
      <c r="Z744" t="s">
        <v>478</v>
      </c>
      <c r="AA744" t="s">
        <v>107</v>
      </c>
      <c r="AB744" t="s">
        <v>494</v>
      </c>
    </row>
    <row r="745" spans="18:28" x14ac:dyDescent="0.35">
      <c r="R745" s="31">
        <v>756</v>
      </c>
      <c r="S745" t="s">
        <v>961</v>
      </c>
      <c r="T745" t="s">
        <v>529</v>
      </c>
      <c r="U745" t="s">
        <v>530</v>
      </c>
      <c r="V745" t="s">
        <v>651</v>
      </c>
      <c r="W745">
        <v>132820</v>
      </c>
      <c r="X745" t="s">
        <v>651</v>
      </c>
      <c r="Y745">
        <v>132820</v>
      </c>
      <c r="Z745" t="s">
        <v>478</v>
      </c>
      <c r="AA745" t="s">
        <v>107</v>
      </c>
      <c r="AB745" t="s">
        <v>494</v>
      </c>
    </row>
    <row r="746" spans="18:28" x14ac:dyDescent="0.35">
      <c r="R746" s="31">
        <v>757</v>
      </c>
      <c r="S746" t="s">
        <v>961</v>
      </c>
      <c r="T746" t="s">
        <v>529</v>
      </c>
      <c r="U746" t="s">
        <v>530</v>
      </c>
      <c r="V746" t="s">
        <v>651</v>
      </c>
      <c r="W746">
        <v>132820</v>
      </c>
      <c r="X746" t="s">
        <v>651</v>
      </c>
      <c r="Y746">
        <v>132820</v>
      </c>
      <c r="Z746" t="s">
        <v>478</v>
      </c>
      <c r="AA746" t="s">
        <v>107</v>
      </c>
      <c r="AB746" t="s">
        <v>494</v>
      </c>
    </row>
    <row r="747" spans="18:28" x14ac:dyDescent="0.35">
      <c r="R747" s="31">
        <v>758</v>
      </c>
      <c r="S747" t="s">
        <v>961</v>
      </c>
      <c r="T747" t="s">
        <v>529</v>
      </c>
      <c r="U747" t="s">
        <v>530</v>
      </c>
      <c r="V747" t="s">
        <v>651</v>
      </c>
      <c r="W747">
        <v>132820</v>
      </c>
      <c r="X747" t="s">
        <v>651</v>
      </c>
      <c r="Y747">
        <v>132820</v>
      </c>
      <c r="Z747" t="s">
        <v>478</v>
      </c>
      <c r="AA747" t="s">
        <v>107</v>
      </c>
      <c r="AB747" t="s">
        <v>494</v>
      </c>
    </row>
    <row r="748" spans="18:28" x14ac:dyDescent="0.35">
      <c r="R748" s="31">
        <v>759</v>
      </c>
      <c r="S748" t="s">
        <v>961</v>
      </c>
      <c r="T748" t="s">
        <v>529</v>
      </c>
      <c r="U748" t="s">
        <v>530</v>
      </c>
      <c r="V748" t="s">
        <v>651</v>
      </c>
      <c r="W748">
        <v>132820</v>
      </c>
      <c r="X748" t="s">
        <v>651</v>
      </c>
      <c r="Y748">
        <v>132820</v>
      </c>
      <c r="Z748" t="s">
        <v>478</v>
      </c>
      <c r="AA748" t="s">
        <v>107</v>
      </c>
      <c r="AB748" t="s">
        <v>494</v>
      </c>
    </row>
    <row r="749" spans="18:28" x14ac:dyDescent="0.35">
      <c r="R749" s="31">
        <v>760</v>
      </c>
      <c r="S749" t="s">
        <v>960</v>
      </c>
      <c r="T749" t="s">
        <v>529</v>
      </c>
      <c r="U749" t="s">
        <v>530</v>
      </c>
      <c r="V749" t="s">
        <v>656</v>
      </c>
      <c r="W749">
        <v>132824</v>
      </c>
      <c r="X749" t="s">
        <v>656</v>
      </c>
      <c r="Y749">
        <v>132824</v>
      </c>
      <c r="Z749" t="s">
        <v>363</v>
      </c>
      <c r="AA749" t="s">
        <v>107</v>
      </c>
      <c r="AB749" t="s">
        <v>494</v>
      </c>
    </row>
    <row r="750" spans="18:28" x14ac:dyDescent="0.35">
      <c r="R750" s="31">
        <v>761</v>
      </c>
      <c r="S750" t="s">
        <v>960</v>
      </c>
      <c r="T750" t="s">
        <v>529</v>
      </c>
      <c r="U750" t="s">
        <v>530</v>
      </c>
      <c r="V750" t="s">
        <v>656</v>
      </c>
      <c r="W750">
        <v>132824</v>
      </c>
      <c r="X750" t="s">
        <v>656</v>
      </c>
      <c r="Y750">
        <v>132824</v>
      </c>
      <c r="Z750" t="s">
        <v>363</v>
      </c>
      <c r="AA750" t="s">
        <v>107</v>
      </c>
      <c r="AB750" t="s">
        <v>494</v>
      </c>
    </row>
    <row r="751" spans="18:28" x14ac:dyDescent="0.35">
      <c r="R751" s="31">
        <v>762</v>
      </c>
      <c r="S751" t="s">
        <v>960</v>
      </c>
      <c r="T751" t="s">
        <v>529</v>
      </c>
      <c r="U751" t="s">
        <v>530</v>
      </c>
      <c r="V751" t="s">
        <v>656</v>
      </c>
      <c r="W751">
        <v>132824</v>
      </c>
      <c r="X751" t="s">
        <v>656</v>
      </c>
      <c r="Y751">
        <v>132824</v>
      </c>
      <c r="Z751" t="s">
        <v>363</v>
      </c>
      <c r="AA751" t="s">
        <v>107</v>
      </c>
      <c r="AB751" t="s">
        <v>494</v>
      </c>
    </row>
    <row r="752" spans="18:28" x14ac:dyDescent="0.35">
      <c r="R752" s="31">
        <v>763</v>
      </c>
      <c r="S752" t="s">
        <v>960</v>
      </c>
      <c r="T752" t="s">
        <v>529</v>
      </c>
      <c r="U752" t="s">
        <v>530</v>
      </c>
      <c r="V752" t="s">
        <v>656</v>
      </c>
      <c r="W752">
        <v>132824</v>
      </c>
      <c r="X752" t="s">
        <v>656</v>
      </c>
      <c r="Y752">
        <v>132824</v>
      </c>
      <c r="Z752" t="s">
        <v>363</v>
      </c>
      <c r="AA752" t="s">
        <v>107</v>
      </c>
      <c r="AB752" t="s">
        <v>494</v>
      </c>
    </row>
    <row r="753" spans="18:28" x14ac:dyDescent="0.35">
      <c r="R753" s="31">
        <v>764</v>
      </c>
      <c r="S753" t="s">
        <v>960</v>
      </c>
      <c r="T753" t="s">
        <v>529</v>
      </c>
      <c r="U753" t="s">
        <v>530</v>
      </c>
      <c r="V753" t="s">
        <v>656</v>
      </c>
      <c r="W753">
        <v>132824</v>
      </c>
      <c r="X753" t="s">
        <v>656</v>
      </c>
      <c r="Y753">
        <v>132824</v>
      </c>
      <c r="Z753" t="s">
        <v>363</v>
      </c>
      <c r="AA753" t="s">
        <v>107</v>
      </c>
      <c r="AB753" t="s">
        <v>494</v>
      </c>
    </row>
    <row r="754" spans="18:28" x14ac:dyDescent="0.35">
      <c r="R754" s="31">
        <v>765</v>
      </c>
      <c r="S754" t="s">
        <v>961</v>
      </c>
      <c r="T754" t="s">
        <v>529</v>
      </c>
      <c r="U754" t="s">
        <v>530</v>
      </c>
      <c r="V754" t="s">
        <v>651</v>
      </c>
      <c r="W754">
        <v>132820</v>
      </c>
      <c r="X754" t="s">
        <v>651</v>
      </c>
      <c r="Y754">
        <v>132820</v>
      </c>
      <c r="Z754" t="s">
        <v>478</v>
      </c>
      <c r="AA754" t="s">
        <v>107</v>
      </c>
      <c r="AB754" t="s">
        <v>494</v>
      </c>
    </row>
    <row r="755" spans="18:28" x14ac:dyDescent="0.35">
      <c r="R755" s="31">
        <v>766</v>
      </c>
      <c r="S755" t="s">
        <v>961</v>
      </c>
      <c r="T755" t="s">
        <v>529</v>
      </c>
      <c r="U755" t="s">
        <v>530</v>
      </c>
      <c r="V755" t="s">
        <v>651</v>
      </c>
      <c r="W755">
        <v>132820</v>
      </c>
      <c r="X755" t="s">
        <v>651</v>
      </c>
      <c r="Y755">
        <v>132820</v>
      </c>
      <c r="Z755" t="s">
        <v>478</v>
      </c>
      <c r="AA755" t="s">
        <v>107</v>
      </c>
      <c r="AB755" t="s">
        <v>494</v>
      </c>
    </row>
    <row r="756" spans="18:28" x14ac:dyDescent="0.35">
      <c r="R756" s="31">
        <v>767</v>
      </c>
      <c r="S756" t="s">
        <v>961</v>
      </c>
      <c r="T756" t="s">
        <v>529</v>
      </c>
      <c r="U756" t="s">
        <v>530</v>
      </c>
      <c r="V756" t="s">
        <v>651</v>
      </c>
      <c r="W756">
        <v>132820</v>
      </c>
      <c r="X756" t="s">
        <v>651</v>
      </c>
      <c r="Y756">
        <v>132820</v>
      </c>
      <c r="Z756" t="s">
        <v>478</v>
      </c>
      <c r="AA756" t="s">
        <v>107</v>
      </c>
      <c r="AB756" t="s">
        <v>494</v>
      </c>
    </row>
    <row r="757" spans="18:28" x14ac:dyDescent="0.35">
      <c r="R757" s="31">
        <v>768</v>
      </c>
      <c r="S757" t="s">
        <v>960</v>
      </c>
      <c r="T757" t="s">
        <v>529</v>
      </c>
      <c r="U757" t="s">
        <v>530</v>
      </c>
      <c r="V757" t="s">
        <v>656</v>
      </c>
      <c r="W757">
        <v>132824</v>
      </c>
      <c r="X757" t="s">
        <v>656</v>
      </c>
      <c r="Y757">
        <v>132824</v>
      </c>
      <c r="Z757" t="s">
        <v>363</v>
      </c>
      <c r="AA757" t="s">
        <v>107</v>
      </c>
      <c r="AB757" t="s">
        <v>494</v>
      </c>
    </row>
    <row r="758" spans="18:28" x14ac:dyDescent="0.35">
      <c r="R758" s="31">
        <v>769</v>
      </c>
      <c r="S758" t="s">
        <v>960</v>
      </c>
      <c r="T758" t="s">
        <v>529</v>
      </c>
      <c r="U758" t="s">
        <v>530</v>
      </c>
      <c r="V758" t="s">
        <v>656</v>
      </c>
      <c r="W758">
        <v>132824</v>
      </c>
      <c r="X758" t="s">
        <v>656</v>
      </c>
      <c r="Y758">
        <v>132824</v>
      </c>
      <c r="Z758" t="s">
        <v>363</v>
      </c>
      <c r="AA758" t="s">
        <v>107</v>
      </c>
      <c r="AB758" t="s">
        <v>494</v>
      </c>
    </row>
    <row r="759" spans="18:28" x14ac:dyDescent="0.35">
      <c r="R759" s="31">
        <v>770</v>
      </c>
      <c r="S759" t="s">
        <v>962</v>
      </c>
      <c r="T759" t="s">
        <v>529</v>
      </c>
      <c r="U759" t="s">
        <v>530</v>
      </c>
      <c r="V759" t="s">
        <v>828</v>
      </c>
      <c r="W759">
        <v>132822</v>
      </c>
      <c r="X759" t="s">
        <v>828</v>
      </c>
      <c r="Y759">
        <v>132822</v>
      </c>
      <c r="Z759" t="s">
        <v>190</v>
      </c>
      <c r="AA759" t="s">
        <v>107</v>
      </c>
      <c r="AB759" t="s">
        <v>494</v>
      </c>
    </row>
    <row r="760" spans="18:28" x14ac:dyDescent="0.35">
      <c r="R760" s="31">
        <v>771</v>
      </c>
      <c r="S760" t="s">
        <v>962</v>
      </c>
      <c r="T760" t="s">
        <v>529</v>
      </c>
      <c r="U760" t="s">
        <v>530</v>
      </c>
      <c r="V760" t="s">
        <v>828</v>
      </c>
      <c r="W760">
        <v>132822</v>
      </c>
      <c r="X760" t="s">
        <v>828</v>
      </c>
      <c r="Y760">
        <v>132822</v>
      </c>
      <c r="Z760" t="s">
        <v>190</v>
      </c>
      <c r="AA760" t="s">
        <v>107</v>
      </c>
      <c r="AB760" t="s">
        <v>494</v>
      </c>
    </row>
    <row r="761" spans="18:28" x14ac:dyDescent="0.35">
      <c r="R761" s="31">
        <v>772</v>
      </c>
      <c r="S761" t="s">
        <v>962</v>
      </c>
      <c r="T761" t="s">
        <v>529</v>
      </c>
      <c r="U761" t="s">
        <v>530</v>
      </c>
      <c r="V761" t="s">
        <v>828</v>
      </c>
      <c r="W761">
        <v>132822</v>
      </c>
      <c r="X761" t="s">
        <v>828</v>
      </c>
      <c r="Y761">
        <v>132822</v>
      </c>
      <c r="Z761" t="s">
        <v>190</v>
      </c>
      <c r="AA761" t="s">
        <v>107</v>
      </c>
      <c r="AB761" t="s">
        <v>494</v>
      </c>
    </row>
    <row r="762" spans="18:28" x14ac:dyDescent="0.35">
      <c r="R762" s="31">
        <v>773</v>
      </c>
      <c r="S762" t="s">
        <v>961</v>
      </c>
      <c r="T762" t="s">
        <v>529</v>
      </c>
      <c r="U762" t="s">
        <v>530</v>
      </c>
      <c r="V762" t="s">
        <v>651</v>
      </c>
      <c r="W762">
        <v>132820</v>
      </c>
      <c r="X762" t="s">
        <v>651</v>
      </c>
      <c r="Y762">
        <v>132820</v>
      </c>
      <c r="Z762" t="s">
        <v>478</v>
      </c>
      <c r="AA762" t="s">
        <v>107</v>
      </c>
      <c r="AB762" t="s">
        <v>494</v>
      </c>
    </row>
    <row r="763" spans="18:28" x14ac:dyDescent="0.35">
      <c r="R763" s="31">
        <v>774</v>
      </c>
      <c r="S763" t="s">
        <v>962</v>
      </c>
      <c r="T763" t="s">
        <v>529</v>
      </c>
      <c r="U763" t="s">
        <v>530</v>
      </c>
      <c r="V763" t="s">
        <v>828</v>
      </c>
      <c r="W763">
        <v>132822</v>
      </c>
      <c r="X763" t="s">
        <v>828</v>
      </c>
      <c r="Y763">
        <v>132822</v>
      </c>
      <c r="Z763" t="s">
        <v>190</v>
      </c>
      <c r="AA763" t="s">
        <v>107</v>
      </c>
      <c r="AB763" t="s">
        <v>494</v>
      </c>
    </row>
    <row r="764" spans="18:28" x14ac:dyDescent="0.35">
      <c r="R764" s="31">
        <v>775</v>
      </c>
      <c r="S764" t="s">
        <v>961</v>
      </c>
      <c r="T764" t="s">
        <v>529</v>
      </c>
      <c r="U764" t="s">
        <v>530</v>
      </c>
      <c r="V764" t="s">
        <v>651</v>
      </c>
      <c r="W764">
        <v>132820</v>
      </c>
      <c r="X764" t="s">
        <v>651</v>
      </c>
      <c r="Y764">
        <v>132820</v>
      </c>
      <c r="Z764" t="s">
        <v>478</v>
      </c>
      <c r="AA764" t="s">
        <v>107</v>
      </c>
      <c r="AB764" t="s">
        <v>494</v>
      </c>
    </row>
    <row r="765" spans="18:28" x14ac:dyDescent="0.35">
      <c r="R765" s="31">
        <v>776</v>
      </c>
      <c r="S765" t="s">
        <v>961</v>
      </c>
      <c r="T765" t="s">
        <v>529</v>
      </c>
      <c r="U765" t="s">
        <v>530</v>
      </c>
      <c r="V765" t="s">
        <v>651</v>
      </c>
      <c r="W765">
        <v>132820</v>
      </c>
      <c r="X765" t="s">
        <v>651</v>
      </c>
      <c r="Y765">
        <v>132820</v>
      </c>
      <c r="Z765" t="s">
        <v>478</v>
      </c>
      <c r="AA765" t="s">
        <v>107</v>
      </c>
      <c r="AB765" t="s">
        <v>494</v>
      </c>
    </row>
    <row r="766" spans="18:28" x14ac:dyDescent="0.35">
      <c r="R766" s="31">
        <v>777</v>
      </c>
      <c r="S766" t="s">
        <v>961</v>
      </c>
      <c r="T766" t="s">
        <v>529</v>
      </c>
      <c r="U766" t="s">
        <v>530</v>
      </c>
      <c r="V766" t="s">
        <v>651</v>
      </c>
      <c r="W766">
        <v>132820</v>
      </c>
      <c r="X766" t="s">
        <v>651</v>
      </c>
      <c r="Y766">
        <v>132820</v>
      </c>
      <c r="Z766" t="s">
        <v>478</v>
      </c>
      <c r="AA766" t="s">
        <v>107</v>
      </c>
      <c r="AB766" t="s">
        <v>494</v>
      </c>
    </row>
    <row r="767" spans="18:28" x14ac:dyDescent="0.35">
      <c r="R767" s="31">
        <v>778</v>
      </c>
      <c r="S767" t="s">
        <v>961</v>
      </c>
      <c r="T767" t="s">
        <v>529</v>
      </c>
      <c r="U767" t="s">
        <v>530</v>
      </c>
      <c r="V767" t="s">
        <v>651</v>
      </c>
      <c r="W767">
        <v>132820</v>
      </c>
      <c r="X767" t="s">
        <v>651</v>
      </c>
      <c r="Y767">
        <v>132820</v>
      </c>
      <c r="Z767" t="s">
        <v>478</v>
      </c>
      <c r="AA767" t="s">
        <v>107</v>
      </c>
      <c r="AB767" t="s">
        <v>494</v>
      </c>
    </row>
    <row r="768" spans="18:28" x14ac:dyDescent="0.35">
      <c r="R768" s="31">
        <v>779</v>
      </c>
      <c r="S768" t="s">
        <v>962</v>
      </c>
      <c r="T768" t="s">
        <v>529</v>
      </c>
      <c r="U768" t="s">
        <v>530</v>
      </c>
      <c r="V768" t="s">
        <v>828</v>
      </c>
      <c r="W768">
        <v>132822</v>
      </c>
      <c r="X768" t="s">
        <v>828</v>
      </c>
      <c r="Y768">
        <v>132822</v>
      </c>
      <c r="Z768" t="s">
        <v>190</v>
      </c>
      <c r="AA768" t="s">
        <v>107</v>
      </c>
      <c r="AB768" t="s">
        <v>494</v>
      </c>
    </row>
    <row r="769" spans="18:28" x14ac:dyDescent="0.35">
      <c r="R769" s="31">
        <v>780</v>
      </c>
      <c r="S769" t="s">
        <v>962</v>
      </c>
      <c r="T769" t="s">
        <v>529</v>
      </c>
      <c r="U769" t="s">
        <v>530</v>
      </c>
      <c r="V769" t="s">
        <v>828</v>
      </c>
      <c r="W769">
        <v>132822</v>
      </c>
      <c r="X769" t="s">
        <v>828</v>
      </c>
      <c r="Y769">
        <v>132822</v>
      </c>
      <c r="Z769" t="s">
        <v>190</v>
      </c>
      <c r="AA769" t="s">
        <v>107</v>
      </c>
      <c r="AB769" t="s">
        <v>494</v>
      </c>
    </row>
    <row r="770" spans="18:28" x14ac:dyDescent="0.35">
      <c r="R770" s="31">
        <v>781</v>
      </c>
      <c r="S770" t="s">
        <v>962</v>
      </c>
      <c r="T770" t="s">
        <v>529</v>
      </c>
      <c r="U770" t="s">
        <v>530</v>
      </c>
      <c r="V770" t="s">
        <v>828</v>
      </c>
      <c r="W770">
        <v>132822</v>
      </c>
      <c r="X770" t="s">
        <v>828</v>
      </c>
      <c r="Y770">
        <v>132822</v>
      </c>
      <c r="Z770" t="s">
        <v>190</v>
      </c>
      <c r="AA770" t="s">
        <v>107</v>
      </c>
      <c r="AB770" t="s">
        <v>494</v>
      </c>
    </row>
    <row r="771" spans="18:28" x14ac:dyDescent="0.35">
      <c r="R771" s="31">
        <v>782</v>
      </c>
      <c r="S771" t="s">
        <v>962</v>
      </c>
      <c r="T771" t="s">
        <v>529</v>
      </c>
      <c r="U771" t="s">
        <v>530</v>
      </c>
      <c r="V771" t="s">
        <v>828</v>
      </c>
      <c r="W771">
        <v>132822</v>
      </c>
      <c r="X771" t="s">
        <v>828</v>
      </c>
      <c r="Y771">
        <v>132822</v>
      </c>
      <c r="Z771" t="s">
        <v>190</v>
      </c>
      <c r="AA771" t="s">
        <v>107</v>
      </c>
      <c r="AB771" t="s">
        <v>494</v>
      </c>
    </row>
    <row r="772" spans="18:28" x14ac:dyDescent="0.35">
      <c r="R772" s="31">
        <v>783</v>
      </c>
      <c r="S772" t="s">
        <v>962</v>
      </c>
      <c r="T772" t="s">
        <v>529</v>
      </c>
      <c r="U772" t="s">
        <v>530</v>
      </c>
      <c r="V772" t="s">
        <v>828</v>
      </c>
      <c r="W772">
        <v>132822</v>
      </c>
      <c r="X772" t="s">
        <v>828</v>
      </c>
      <c r="Y772">
        <v>132822</v>
      </c>
      <c r="Z772" t="s">
        <v>190</v>
      </c>
      <c r="AA772" t="s">
        <v>107</v>
      </c>
      <c r="AB772" t="s">
        <v>494</v>
      </c>
    </row>
    <row r="773" spans="18:28" x14ac:dyDescent="0.35">
      <c r="R773" s="31">
        <v>784</v>
      </c>
      <c r="S773" t="s">
        <v>962</v>
      </c>
      <c r="T773" t="s">
        <v>529</v>
      </c>
      <c r="U773" t="s">
        <v>530</v>
      </c>
      <c r="V773" t="s">
        <v>828</v>
      </c>
      <c r="W773">
        <v>132822</v>
      </c>
      <c r="X773" t="s">
        <v>828</v>
      </c>
      <c r="Y773">
        <v>132822</v>
      </c>
      <c r="Z773" t="s">
        <v>190</v>
      </c>
      <c r="AA773" t="s">
        <v>107</v>
      </c>
      <c r="AB773" t="s">
        <v>494</v>
      </c>
    </row>
    <row r="774" spans="18:28" x14ac:dyDescent="0.35">
      <c r="R774" s="31">
        <v>785</v>
      </c>
      <c r="S774" t="s">
        <v>962</v>
      </c>
      <c r="T774" t="s">
        <v>529</v>
      </c>
      <c r="U774" t="s">
        <v>530</v>
      </c>
      <c r="V774" t="s">
        <v>828</v>
      </c>
      <c r="W774">
        <v>132822</v>
      </c>
      <c r="X774" t="s">
        <v>828</v>
      </c>
      <c r="Y774">
        <v>132822</v>
      </c>
      <c r="Z774" t="s">
        <v>190</v>
      </c>
      <c r="AA774" t="s">
        <v>107</v>
      </c>
      <c r="AB774" t="s">
        <v>494</v>
      </c>
    </row>
    <row r="775" spans="18:28" x14ac:dyDescent="0.35">
      <c r="R775" s="31">
        <v>786</v>
      </c>
      <c r="S775" t="s">
        <v>962</v>
      </c>
      <c r="T775" t="s">
        <v>529</v>
      </c>
      <c r="U775" t="s">
        <v>530</v>
      </c>
      <c r="V775" t="s">
        <v>828</v>
      </c>
      <c r="W775">
        <v>132822</v>
      </c>
      <c r="X775" t="s">
        <v>828</v>
      </c>
      <c r="Y775">
        <v>132822</v>
      </c>
      <c r="Z775" t="s">
        <v>190</v>
      </c>
      <c r="AA775" t="s">
        <v>107</v>
      </c>
      <c r="AB775" t="s">
        <v>494</v>
      </c>
    </row>
    <row r="776" spans="18:28" x14ac:dyDescent="0.35">
      <c r="R776" s="31">
        <v>787</v>
      </c>
      <c r="S776" t="s">
        <v>962</v>
      </c>
      <c r="T776" t="s">
        <v>529</v>
      </c>
      <c r="U776" t="s">
        <v>530</v>
      </c>
      <c r="V776" t="s">
        <v>828</v>
      </c>
      <c r="W776">
        <v>132822</v>
      </c>
      <c r="X776" t="s">
        <v>828</v>
      </c>
      <c r="Y776">
        <v>132822</v>
      </c>
      <c r="Z776" t="s">
        <v>190</v>
      </c>
      <c r="AA776" t="s">
        <v>107</v>
      </c>
      <c r="AB776" t="s">
        <v>494</v>
      </c>
    </row>
    <row r="777" spans="18:28" x14ac:dyDescent="0.35">
      <c r="R777" s="31">
        <v>788</v>
      </c>
      <c r="S777" t="s">
        <v>962</v>
      </c>
      <c r="T777" t="s">
        <v>529</v>
      </c>
      <c r="U777" t="s">
        <v>530</v>
      </c>
      <c r="V777" t="s">
        <v>828</v>
      </c>
      <c r="W777">
        <v>132822</v>
      </c>
      <c r="X777" t="s">
        <v>828</v>
      </c>
      <c r="Y777">
        <v>132822</v>
      </c>
      <c r="Z777" t="s">
        <v>190</v>
      </c>
      <c r="AA777" t="s">
        <v>107</v>
      </c>
      <c r="AB777" t="s">
        <v>494</v>
      </c>
    </row>
    <row r="778" spans="18:28" x14ac:dyDescent="0.35">
      <c r="R778" s="31">
        <v>789</v>
      </c>
      <c r="S778" t="s">
        <v>962</v>
      </c>
      <c r="T778" t="s">
        <v>529</v>
      </c>
      <c r="U778" t="s">
        <v>530</v>
      </c>
      <c r="V778" t="s">
        <v>828</v>
      </c>
      <c r="W778">
        <v>132822</v>
      </c>
      <c r="X778" t="s">
        <v>828</v>
      </c>
      <c r="Y778">
        <v>132822</v>
      </c>
      <c r="Z778" t="s">
        <v>190</v>
      </c>
      <c r="AA778" t="s">
        <v>107</v>
      </c>
      <c r="AB778" t="s">
        <v>494</v>
      </c>
    </row>
    <row r="779" spans="18:28" x14ac:dyDescent="0.35">
      <c r="R779" s="31">
        <v>790</v>
      </c>
      <c r="S779" t="s">
        <v>963</v>
      </c>
      <c r="T779" t="s">
        <v>529</v>
      </c>
      <c r="U779" t="s">
        <v>530</v>
      </c>
      <c r="V779" t="s">
        <v>588</v>
      </c>
      <c r="W779">
        <v>132824</v>
      </c>
      <c r="X779" t="s">
        <v>656</v>
      </c>
      <c r="Y779">
        <v>132824</v>
      </c>
      <c r="Z779" t="s">
        <v>363</v>
      </c>
      <c r="AA779" t="s">
        <v>107</v>
      </c>
      <c r="AB779" t="s">
        <v>494</v>
      </c>
    </row>
    <row r="780" spans="18:28" x14ac:dyDescent="0.35">
      <c r="R780" s="31">
        <v>791</v>
      </c>
      <c r="S780" t="s">
        <v>963</v>
      </c>
      <c r="T780" t="s">
        <v>529</v>
      </c>
      <c r="U780" t="s">
        <v>530</v>
      </c>
      <c r="V780" t="s">
        <v>588</v>
      </c>
      <c r="W780">
        <v>132824</v>
      </c>
      <c r="X780" t="s">
        <v>656</v>
      </c>
      <c r="Y780">
        <v>132824</v>
      </c>
      <c r="Z780" t="s">
        <v>363</v>
      </c>
      <c r="AA780" t="s">
        <v>107</v>
      </c>
      <c r="AB780" t="s">
        <v>494</v>
      </c>
    </row>
    <row r="781" spans="18:28" x14ac:dyDescent="0.35">
      <c r="R781" s="31">
        <v>792</v>
      </c>
      <c r="S781" t="s">
        <v>963</v>
      </c>
      <c r="T781" t="s">
        <v>529</v>
      </c>
      <c r="U781" t="s">
        <v>530</v>
      </c>
      <c r="V781" t="s">
        <v>588</v>
      </c>
      <c r="W781">
        <v>132824</v>
      </c>
      <c r="X781" t="s">
        <v>656</v>
      </c>
      <c r="Y781">
        <v>132824</v>
      </c>
      <c r="Z781" t="s">
        <v>363</v>
      </c>
      <c r="AA781" t="s">
        <v>107</v>
      </c>
      <c r="AB781" t="s">
        <v>494</v>
      </c>
    </row>
    <row r="782" spans="18:28" x14ac:dyDescent="0.35">
      <c r="R782" s="31">
        <v>793</v>
      </c>
      <c r="S782" t="s">
        <v>963</v>
      </c>
      <c r="T782" t="s">
        <v>529</v>
      </c>
      <c r="U782" t="s">
        <v>530</v>
      </c>
      <c r="V782" t="s">
        <v>588</v>
      </c>
      <c r="W782">
        <v>132824</v>
      </c>
      <c r="X782" t="s">
        <v>656</v>
      </c>
      <c r="Y782">
        <v>132824</v>
      </c>
      <c r="Z782" t="s">
        <v>363</v>
      </c>
      <c r="AA782" t="s">
        <v>107</v>
      </c>
      <c r="AB782" t="s">
        <v>494</v>
      </c>
    </row>
    <row r="783" spans="18:28" x14ac:dyDescent="0.35">
      <c r="R783" s="31">
        <v>794</v>
      </c>
      <c r="S783" t="s">
        <v>963</v>
      </c>
      <c r="T783" t="s">
        <v>529</v>
      </c>
      <c r="U783" t="s">
        <v>530</v>
      </c>
      <c r="V783" t="s">
        <v>588</v>
      </c>
      <c r="W783">
        <v>132824</v>
      </c>
      <c r="X783" t="s">
        <v>656</v>
      </c>
      <c r="Y783">
        <v>132824</v>
      </c>
      <c r="Z783" t="s">
        <v>363</v>
      </c>
      <c r="AA783" t="s">
        <v>107</v>
      </c>
      <c r="AB783" t="s">
        <v>494</v>
      </c>
    </row>
    <row r="784" spans="18:28" x14ac:dyDescent="0.35">
      <c r="R784" s="31">
        <v>795</v>
      </c>
      <c r="S784" t="s">
        <v>963</v>
      </c>
      <c r="T784" t="s">
        <v>529</v>
      </c>
      <c r="U784" t="s">
        <v>530</v>
      </c>
      <c r="V784" t="s">
        <v>588</v>
      </c>
      <c r="W784">
        <v>132824</v>
      </c>
      <c r="X784" t="s">
        <v>656</v>
      </c>
      <c r="Y784">
        <v>132824</v>
      </c>
      <c r="Z784" t="s">
        <v>363</v>
      </c>
      <c r="AA784" t="s">
        <v>107</v>
      </c>
      <c r="AB784" t="s">
        <v>494</v>
      </c>
    </row>
    <row r="785" spans="18:28" x14ac:dyDescent="0.35">
      <c r="R785" s="31">
        <v>796</v>
      </c>
      <c r="S785" t="s">
        <v>963</v>
      </c>
      <c r="T785" t="s">
        <v>529</v>
      </c>
      <c r="U785" t="s">
        <v>530</v>
      </c>
      <c r="V785" t="s">
        <v>588</v>
      </c>
      <c r="W785">
        <v>132824</v>
      </c>
      <c r="X785" t="s">
        <v>656</v>
      </c>
      <c r="Y785">
        <v>132824</v>
      </c>
      <c r="Z785" t="s">
        <v>363</v>
      </c>
      <c r="AA785" t="s">
        <v>107</v>
      </c>
      <c r="AB785" t="s">
        <v>494</v>
      </c>
    </row>
    <row r="786" spans="18:28" x14ac:dyDescent="0.35">
      <c r="R786" s="31">
        <v>797</v>
      </c>
      <c r="S786" t="s">
        <v>963</v>
      </c>
      <c r="T786" t="s">
        <v>529</v>
      </c>
      <c r="U786" t="s">
        <v>530</v>
      </c>
      <c r="V786" t="s">
        <v>588</v>
      </c>
      <c r="W786">
        <v>132824</v>
      </c>
      <c r="X786" t="s">
        <v>656</v>
      </c>
      <c r="Y786">
        <v>132824</v>
      </c>
      <c r="Z786" t="s">
        <v>363</v>
      </c>
      <c r="AA786" t="s">
        <v>107</v>
      </c>
      <c r="AB786" t="s">
        <v>494</v>
      </c>
    </row>
    <row r="787" spans="18:28" x14ac:dyDescent="0.35">
      <c r="R787" s="31">
        <v>798</v>
      </c>
      <c r="S787" t="s">
        <v>963</v>
      </c>
      <c r="T787" t="s">
        <v>529</v>
      </c>
      <c r="U787" t="s">
        <v>530</v>
      </c>
      <c r="V787" t="s">
        <v>588</v>
      </c>
      <c r="W787">
        <v>132824</v>
      </c>
      <c r="X787" t="s">
        <v>656</v>
      </c>
      <c r="Y787">
        <v>132824</v>
      </c>
      <c r="Z787" t="s">
        <v>363</v>
      </c>
      <c r="AA787" t="s">
        <v>107</v>
      </c>
      <c r="AB787" t="s">
        <v>494</v>
      </c>
    </row>
    <row r="788" spans="18:28" x14ac:dyDescent="0.35">
      <c r="R788" s="31">
        <v>799</v>
      </c>
      <c r="S788" t="s">
        <v>963</v>
      </c>
      <c r="T788" t="s">
        <v>529</v>
      </c>
      <c r="U788" t="s">
        <v>530</v>
      </c>
      <c r="V788" t="s">
        <v>588</v>
      </c>
      <c r="W788">
        <v>132824</v>
      </c>
      <c r="X788" t="s">
        <v>656</v>
      </c>
      <c r="Y788">
        <v>132824</v>
      </c>
      <c r="Z788" t="s">
        <v>363</v>
      </c>
      <c r="AA788" t="s">
        <v>107</v>
      </c>
      <c r="AB788" t="s">
        <v>494</v>
      </c>
    </row>
    <row r="789" spans="18:28" x14ac:dyDescent="0.35">
      <c r="R789" s="31">
        <v>800</v>
      </c>
      <c r="S789" t="s">
        <v>536</v>
      </c>
      <c r="T789" t="s">
        <v>537</v>
      </c>
      <c r="U789" t="s">
        <v>538</v>
      </c>
      <c r="V789" t="s">
        <v>949</v>
      </c>
      <c r="W789">
        <v>131622</v>
      </c>
      <c r="X789" t="s">
        <v>949</v>
      </c>
      <c r="Y789">
        <v>131626</v>
      </c>
      <c r="Z789" t="s">
        <v>325</v>
      </c>
      <c r="AA789" t="s">
        <v>107</v>
      </c>
      <c r="AB789" t="s">
        <v>1701</v>
      </c>
    </row>
    <row r="790" spans="18:28" x14ac:dyDescent="0.35">
      <c r="R790" s="31">
        <v>801</v>
      </c>
      <c r="S790" t="s">
        <v>536</v>
      </c>
      <c r="T790" t="s">
        <v>537</v>
      </c>
      <c r="U790" t="s">
        <v>538</v>
      </c>
      <c r="V790" t="s">
        <v>949</v>
      </c>
      <c r="W790">
        <v>131622</v>
      </c>
      <c r="X790" t="s">
        <v>949</v>
      </c>
      <c r="Y790">
        <v>131626</v>
      </c>
      <c r="Z790" t="s">
        <v>325</v>
      </c>
      <c r="AA790" t="s">
        <v>107</v>
      </c>
      <c r="AB790" t="s">
        <v>1701</v>
      </c>
    </row>
    <row r="791" spans="18:28" x14ac:dyDescent="0.35">
      <c r="R791" s="31">
        <v>802</v>
      </c>
      <c r="S791" t="s">
        <v>536</v>
      </c>
      <c r="T791" t="s">
        <v>537</v>
      </c>
      <c r="U791" t="s">
        <v>538</v>
      </c>
      <c r="V791" t="s">
        <v>949</v>
      </c>
      <c r="W791">
        <v>131622</v>
      </c>
      <c r="X791" t="s">
        <v>949</v>
      </c>
      <c r="Y791">
        <v>131626</v>
      </c>
      <c r="Z791" t="s">
        <v>325</v>
      </c>
      <c r="AA791" t="s">
        <v>107</v>
      </c>
      <c r="AB791" t="s">
        <v>1701</v>
      </c>
    </row>
    <row r="792" spans="18:28" x14ac:dyDescent="0.35">
      <c r="R792" s="31">
        <v>803</v>
      </c>
      <c r="S792" t="s">
        <v>536</v>
      </c>
      <c r="T792" t="s">
        <v>537</v>
      </c>
      <c r="U792" t="s">
        <v>538</v>
      </c>
      <c r="V792" t="s">
        <v>949</v>
      </c>
      <c r="W792">
        <v>131622</v>
      </c>
      <c r="X792" t="s">
        <v>949</v>
      </c>
      <c r="Y792">
        <v>131626</v>
      </c>
      <c r="Z792" t="s">
        <v>325</v>
      </c>
      <c r="AA792" t="s">
        <v>107</v>
      </c>
      <c r="AB792" t="s">
        <v>1701</v>
      </c>
    </row>
    <row r="793" spans="18:28" x14ac:dyDescent="0.35">
      <c r="R793" s="31">
        <v>804</v>
      </c>
      <c r="S793" t="s">
        <v>536</v>
      </c>
      <c r="T793" t="s">
        <v>537</v>
      </c>
      <c r="U793" t="s">
        <v>538</v>
      </c>
      <c r="V793" t="s">
        <v>949</v>
      </c>
      <c r="W793">
        <v>131622</v>
      </c>
      <c r="X793" t="s">
        <v>949</v>
      </c>
      <c r="Y793">
        <v>131626</v>
      </c>
      <c r="Z793" t="s">
        <v>325</v>
      </c>
      <c r="AA793" t="s">
        <v>107</v>
      </c>
      <c r="AB793" t="s">
        <v>1701</v>
      </c>
    </row>
    <row r="794" spans="18:28" x14ac:dyDescent="0.35">
      <c r="R794" s="31">
        <v>805</v>
      </c>
      <c r="S794" t="s">
        <v>536</v>
      </c>
      <c r="T794" t="s">
        <v>537</v>
      </c>
      <c r="U794" t="s">
        <v>538</v>
      </c>
      <c r="V794" t="s">
        <v>949</v>
      </c>
      <c r="W794">
        <v>131622</v>
      </c>
      <c r="X794" t="s">
        <v>949</v>
      </c>
      <c r="Y794">
        <v>131626</v>
      </c>
      <c r="Z794" t="s">
        <v>325</v>
      </c>
      <c r="AA794" t="s">
        <v>107</v>
      </c>
      <c r="AB794" t="s">
        <v>1701</v>
      </c>
    </row>
    <row r="795" spans="18:28" x14ac:dyDescent="0.35">
      <c r="R795" s="31">
        <v>806</v>
      </c>
      <c r="S795" t="s">
        <v>536</v>
      </c>
      <c r="T795" t="s">
        <v>537</v>
      </c>
      <c r="U795" t="s">
        <v>538</v>
      </c>
      <c r="V795" t="s">
        <v>949</v>
      </c>
      <c r="W795">
        <v>131622</v>
      </c>
      <c r="X795" t="s">
        <v>949</v>
      </c>
      <c r="Y795">
        <v>131626</v>
      </c>
      <c r="Z795" t="s">
        <v>325</v>
      </c>
      <c r="AA795" t="s">
        <v>107</v>
      </c>
      <c r="AB795" t="s">
        <v>1701</v>
      </c>
    </row>
    <row r="796" spans="18:28" x14ac:dyDescent="0.35">
      <c r="R796" s="31">
        <v>807</v>
      </c>
      <c r="S796" t="s">
        <v>536</v>
      </c>
      <c r="T796" t="s">
        <v>537</v>
      </c>
      <c r="U796" t="s">
        <v>538</v>
      </c>
      <c r="V796" t="s">
        <v>949</v>
      </c>
      <c r="W796">
        <v>131622</v>
      </c>
      <c r="X796" t="s">
        <v>949</v>
      </c>
      <c r="Y796">
        <v>131626</v>
      </c>
      <c r="Z796" t="s">
        <v>325</v>
      </c>
      <c r="AA796" t="s">
        <v>107</v>
      </c>
      <c r="AB796" t="s">
        <v>1701</v>
      </c>
    </row>
    <row r="797" spans="18:28" x14ac:dyDescent="0.35">
      <c r="R797" s="31">
        <v>808</v>
      </c>
      <c r="S797" t="s">
        <v>536</v>
      </c>
      <c r="T797" t="s">
        <v>537</v>
      </c>
      <c r="U797" t="s">
        <v>538</v>
      </c>
      <c r="V797" t="s">
        <v>949</v>
      </c>
      <c r="W797">
        <v>131622</v>
      </c>
      <c r="X797" t="s">
        <v>949</v>
      </c>
      <c r="Y797">
        <v>131626</v>
      </c>
      <c r="Z797" t="s">
        <v>325</v>
      </c>
      <c r="AA797" t="s">
        <v>107</v>
      </c>
      <c r="AB797" t="s">
        <v>1701</v>
      </c>
    </row>
    <row r="798" spans="18:28" x14ac:dyDescent="0.35">
      <c r="R798" s="31">
        <v>809</v>
      </c>
      <c r="S798" t="s">
        <v>536</v>
      </c>
      <c r="T798" t="s">
        <v>537</v>
      </c>
      <c r="U798" t="s">
        <v>538</v>
      </c>
      <c r="V798" t="s">
        <v>949</v>
      </c>
      <c r="W798">
        <v>131622</v>
      </c>
      <c r="X798" t="s">
        <v>949</v>
      </c>
      <c r="Y798">
        <v>131626</v>
      </c>
      <c r="Z798" t="s">
        <v>325</v>
      </c>
      <c r="AA798" t="s">
        <v>107</v>
      </c>
      <c r="AB798" t="s">
        <v>1701</v>
      </c>
    </row>
    <row r="799" spans="18:28" x14ac:dyDescent="0.35">
      <c r="R799" s="31">
        <v>810</v>
      </c>
      <c r="S799" t="s">
        <v>536</v>
      </c>
      <c r="T799" t="s">
        <v>537</v>
      </c>
      <c r="U799" t="s">
        <v>538</v>
      </c>
      <c r="V799" t="s">
        <v>949</v>
      </c>
      <c r="W799">
        <v>131622</v>
      </c>
      <c r="X799" t="s">
        <v>949</v>
      </c>
      <c r="Y799">
        <v>131626</v>
      </c>
      <c r="Z799" t="s">
        <v>325</v>
      </c>
      <c r="AA799" t="s">
        <v>107</v>
      </c>
      <c r="AB799" t="s">
        <v>1701</v>
      </c>
    </row>
    <row r="800" spans="18:28" x14ac:dyDescent="0.35">
      <c r="R800" s="31">
        <v>811</v>
      </c>
      <c r="S800" t="s">
        <v>536</v>
      </c>
      <c r="T800" t="s">
        <v>537</v>
      </c>
      <c r="U800" t="s">
        <v>538</v>
      </c>
      <c r="V800" t="s">
        <v>949</v>
      </c>
      <c r="W800">
        <v>131622</v>
      </c>
      <c r="X800" t="s">
        <v>949</v>
      </c>
      <c r="Y800">
        <v>131626</v>
      </c>
      <c r="Z800" t="s">
        <v>325</v>
      </c>
      <c r="AA800" t="s">
        <v>107</v>
      </c>
      <c r="AB800" t="s">
        <v>1701</v>
      </c>
    </row>
    <row r="801" spans="18:28" x14ac:dyDescent="0.35">
      <c r="R801" s="31">
        <v>812</v>
      </c>
      <c r="S801" t="s">
        <v>536</v>
      </c>
      <c r="T801" t="s">
        <v>537</v>
      </c>
      <c r="U801" t="s">
        <v>538</v>
      </c>
      <c r="V801" t="s">
        <v>949</v>
      </c>
      <c r="W801">
        <v>131622</v>
      </c>
      <c r="X801" t="s">
        <v>949</v>
      </c>
      <c r="Y801">
        <v>131626</v>
      </c>
      <c r="Z801" t="s">
        <v>325</v>
      </c>
      <c r="AA801" t="s">
        <v>107</v>
      </c>
      <c r="AB801" t="s">
        <v>1701</v>
      </c>
    </row>
    <row r="802" spans="18:28" x14ac:dyDescent="0.35">
      <c r="R802" s="31">
        <v>813</v>
      </c>
      <c r="S802" t="s">
        <v>536</v>
      </c>
      <c r="T802" t="s">
        <v>537</v>
      </c>
      <c r="U802" t="s">
        <v>538</v>
      </c>
      <c r="V802" t="s">
        <v>949</v>
      </c>
      <c r="W802">
        <v>131622</v>
      </c>
      <c r="X802" t="s">
        <v>949</v>
      </c>
      <c r="Y802">
        <v>131626</v>
      </c>
      <c r="Z802" t="s">
        <v>325</v>
      </c>
      <c r="AA802" t="s">
        <v>107</v>
      </c>
      <c r="AB802" t="s">
        <v>1701</v>
      </c>
    </row>
    <row r="803" spans="18:28" x14ac:dyDescent="0.35">
      <c r="R803" s="31">
        <v>814</v>
      </c>
      <c r="S803" t="s">
        <v>536</v>
      </c>
      <c r="T803" t="s">
        <v>537</v>
      </c>
      <c r="U803" t="s">
        <v>538</v>
      </c>
      <c r="V803" t="s">
        <v>949</v>
      </c>
      <c r="W803">
        <v>131622</v>
      </c>
      <c r="X803" t="s">
        <v>949</v>
      </c>
      <c r="Y803">
        <v>131626</v>
      </c>
      <c r="Z803" t="s">
        <v>325</v>
      </c>
      <c r="AA803" t="s">
        <v>107</v>
      </c>
      <c r="AB803" t="s">
        <v>1701</v>
      </c>
    </row>
    <row r="804" spans="18:28" x14ac:dyDescent="0.35">
      <c r="R804" s="31">
        <v>815</v>
      </c>
      <c r="S804" t="s">
        <v>536</v>
      </c>
      <c r="T804" t="s">
        <v>537</v>
      </c>
      <c r="U804" t="s">
        <v>538</v>
      </c>
      <c r="V804" t="s">
        <v>949</v>
      </c>
      <c r="W804">
        <v>131622</v>
      </c>
      <c r="X804" t="s">
        <v>949</v>
      </c>
      <c r="Y804">
        <v>131626</v>
      </c>
      <c r="Z804" t="s">
        <v>325</v>
      </c>
      <c r="AA804" t="s">
        <v>107</v>
      </c>
      <c r="AB804" t="s">
        <v>1701</v>
      </c>
    </row>
    <row r="805" spans="18:28" x14ac:dyDescent="0.35">
      <c r="R805" s="31">
        <v>816</v>
      </c>
      <c r="S805" t="s">
        <v>536</v>
      </c>
      <c r="T805" t="s">
        <v>537</v>
      </c>
      <c r="U805" t="s">
        <v>538</v>
      </c>
      <c r="V805" t="s">
        <v>949</v>
      </c>
      <c r="W805">
        <v>131622</v>
      </c>
      <c r="X805" t="s">
        <v>949</v>
      </c>
      <c r="Y805">
        <v>131626</v>
      </c>
      <c r="Z805" t="s">
        <v>325</v>
      </c>
      <c r="AA805" t="s">
        <v>107</v>
      </c>
      <c r="AB805" t="s">
        <v>1701</v>
      </c>
    </row>
    <row r="806" spans="18:28" x14ac:dyDescent="0.35">
      <c r="R806" s="31">
        <v>820</v>
      </c>
      <c r="S806" t="s">
        <v>541</v>
      </c>
      <c r="T806" t="s">
        <v>542</v>
      </c>
      <c r="U806" t="s">
        <v>543</v>
      </c>
      <c r="V806" t="s">
        <v>949</v>
      </c>
      <c r="W806">
        <v>131622</v>
      </c>
      <c r="X806" t="s">
        <v>949</v>
      </c>
      <c r="Y806">
        <v>131626</v>
      </c>
      <c r="Z806" t="s">
        <v>325</v>
      </c>
      <c r="AA806" t="s">
        <v>107</v>
      </c>
      <c r="AB806" t="s">
        <v>1701</v>
      </c>
    </row>
    <row r="807" spans="18:28" x14ac:dyDescent="0.35">
      <c r="R807" s="31">
        <v>821</v>
      </c>
      <c r="S807" t="s">
        <v>541</v>
      </c>
      <c r="T807" t="s">
        <v>542</v>
      </c>
      <c r="U807" t="s">
        <v>543</v>
      </c>
      <c r="V807" t="s">
        <v>949</v>
      </c>
      <c r="W807">
        <v>131622</v>
      </c>
      <c r="X807" t="s">
        <v>949</v>
      </c>
      <c r="Y807">
        <v>131626</v>
      </c>
      <c r="Z807" t="s">
        <v>325</v>
      </c>
      <c r="AA807" t="s">
        <v>107</v>
      </c>
      <c r="AB807" t="s">
        <v>1701</v>
      </c>
    </row>
    <row r="808" spans="18:28" x14ac:dyDescent="0.35">
      <c r="R808" s="31">
        <v>822</v>
      </c>
      <c r="S808" t="s">
        <v>541</v>
      </c>
      <c r="T808" t="s">
        <v>542</v>
      </c>
      <c r="U808" t="s">
        <v>543</v>
      </c>
      <c r="V808" t="s">
        <v>949</v>
      </c>
      <c r="W808">
        <v>131622</v>
      </c>
      <c r="X808" t="s">
        <v>949</v>
      </c>
      <c r="Y808">
        <v>131626</v>
      </c>
      <c r="Z808" t="s">
        <v>325</v>
      </c>
      <c r="AA808" t="s">
        <v>107</v>
      </c>
      <c r="AB808" t="s">
        <v>1701</v>
      </c>
    </row>
    <row r="809" spans="18:28" x14ac:dyDescent="0.35">
      <c r="R809" s="31">
        <v>823</v>
      </c>
      <c r="S809" t="s">
        <v>546</v>
      </c>
      <c r="T809" t="s">
        <v>542</v>
      </c>
      <c r="U809" t="s">
        <v>543</v>
      </c>
      <c r="V809" t="s">
        <v>950</v>
      </c>
      <c r="W809" t="s">
        <v>464</v>
      </c>
      <c r="X809" t="s">
        <v>951</v>
      </c>
      <c r="Y809" t="s">
        <v>952</v>
      </c>
      <c r="Z809" t="s">
        <v>325</v>
      </c>
      <c r="AA809" t="s">
        <v>107</v>
      </c>
      <c r="AB809" t="s">
        <v>532</v>
      </c>
    </row>
    <row r="810" spans="18:28" x14ac:dyDescent="0.35">
      <c r="R810" s="31">
        <v>824</v>
      </c>
      <c r="S810" t="s">
        <v>549</v>
      </c>
      <c r="T810" t="s">
        <v>542</v>
      </c>
      <c r="U810" t="s">
        <v>543</v>
      </c>
      <c r="V810" t="s">
        <v>953</v>
      </c>
      <c r="W810">
        <v>131565</v>
      </c>
      <c r="X810" t="s">
        <v>953</v>
      </c>
      <c r="Y810">
        <v>131570</v>
      </c>
      <c r="Z810" t="s">
        <v>325</v>
      </c>
      <c r="AA810" t="s">
        <v>107</v>
      </c>
      <c r="AB810" t="s">
        <v>1701</v>
      </c>
    </row>
    <row r="811" spans="18:28" x14ac:dyDescent="0.35">
      <c r="R811" s="31">
        <v>825</v>
      </c>
      <c r="S811" t="s">
        <v>549</v>
      </c>
      <c r="T811" t="s">
        <v>542</v>
      </c>
      <c r="U811" t="s">
        <v>543</v>
      </c>
      <c r="V811" t="s">
        <v>953</v>
      </c>
      <c r="W811">
        <v>131565</v>
      </c>
      <c r="X811" t="s">
        <v>953</v>
      </c>
      <c r="Y811">
        <v>131570</v>
      </c>
      <c r="Z811" t="s">
        <v>325</v>
      </c>
      <c r="AA811" t="s">
        <v>107</v>
      </c>
      <c r="AB811" t="s">
        <v>1701</v>
      </c>
    </row>
    <row r="812" spans="18:28" x14ac:dyDescent="0.35">
      <c r="R812" s="31">
        <v>826</v>
      </c>
      <c r="S812" t="s">
        <v>546</v>
      </c>
      <c r="T812" t="s">
        <v>542</v>
      </c>
      <c r="U812" t="s">
        <v>543</v>
      </c>
      <c r="V812" t="s">
        <v>950</v>
      </c>
      <c r="W812" t="s">
        <v>464</v>
      </c>
      <c r="X812" t="s">
        <v>951</v>
      </c>
      <c r="Y812" t="s">
        <v>952</v>
      </c>
      <c r="Z812" t="s">
        <v>325</v>
      </c>
      <c r="AA812" t="s">
        <v>107</v>
      </c>
      <c r="AB812" t="s">
        <v>532</v>
      </c>
    </row>
    <row r="813" spans="18:28" x14ac:dyDescent="0.35">
      <c r="R813" s="31">
        <v>827</v>
      </c>
      <c r="S813" t="s">
        <v>541</v>
      </c>
      <c r="T813" t="s">
        <v>542</v>
      </c>
      <c r="U813" t="s">
        <v>543</v>
      </c>
      <c r="V813" t="s">
        <v>949</v>
      </c>
      <c r="W813">
        <v>131622</v>
      </c>
      <c r="X813" t="s">
        <v>949</v>
      </c>
      <c r="Y813">
        <v>131626</v>
      </c>
      <c r="Z813" t="s">
        <v>325</v>
      </c>
      <c r="AA813" t="s">
        <v>107</v>
      </c>
      <c r="AB813" t="s">
        <v>1701</v>
      </c>
    </row>
    <row r="814" spans="18:28" x14ac:dyDescent="0.35">
      <c r="R814" s="31">
        <v>828</v>
      </c>
      <c r="S814" t="s">
        <v>546</v>
      </c>
      <c r="T814" t="s">
        <v>542</v>
      </c>
      <c r="U814" t="s">
        <v>543</v>
      </c>
      <c r="V814" t="s">
        <v>950</v>
      </c>
      <c r="W814" t="s">
        <v>464</v>
      </c>
      <c r="X814" t="s">
        <v>951</v>
      </c>
      <c r="Y814" t="s">
        <v>952</v>
      </c>
      <c r="Z814" t="s">
        <v>325</v>
      </c>
      <c r="AA814" t="s">
        <v>107</v>
      </c>
      <c r="AB814" t="s">
        <v>532</v>
      </c>
    </row>
    <row r="815" spans="18:28" x14ac:dyDescent="0.35">
      <c r="R815" s="31">
        <v>829</v>
      </c>
      <c r="S815" t="s">
        <v>549</v>
      </c>
      <c r="T815" t="s">
        <v>542</v>
      </c>
      <c r="U815" t="s">
        <v>543</v>
      </c>
      <c r="V815" t="s">
        <v>953</v>
      </c>
      <c r="W815">
        <v>131565</v>
      </c>
      <c r="X815" t="s">
        <v>953</v>
      </c>
      <c r="Y815">
        <v>131570</v>
      </c>
      <c r="Z815" t="s">
        <v>325</v>
      </c>
      <c r="AA815" t="s">
        <v>107</v>
      </c>
      <c r="AB815" t="s">
        <v>1701</v>
      </c>
    </row>
    <row r="816" spans="18:28" x14ac:dyDescent="0.35">
      <c r="R816" s="31">
        <v>830</v>
      </c>
      <c r="S816" t="s">
        <v>549</v>
      </c>
      <c r="T816" t="s">
        <v>542</v>
      </c>
      <c r="U816" t="s">
        <v>543</v>
      </c>
      <c r="V816" t="s">
        <v>953</v>
      </c>
      <c r="W816">
        <v>131565</v>
      </c>
      <c r="X816" t="s">
        <v>953</v>
      </c>
      <c r="Y816">
        <v>131570</v>
      </c>
      <c r="Z816" t="s">
        <v>325</v>
      </c>
      <c r="AA816" t="s">
        <v>107</v>
      </c>
      <c r="AB816" t="s">
        <v>1701</v>
      </c>
    </row>
    <row r="817" spans="18:28" x14ac:dyDescent="0.35">
      <c r="R817" s="31">
        <v>831</v>
      </c>
      <c r="S817" t="s">
        <v>549</v>
      </c>
      <c r="T817" t="s">
        <v>542</v>
      </c>
      <c r="U817" t="s">
        <v>543</v>
      </c>
      <c r="V817" t="s">
        <v>953</v>
      </c>
      <c r="W817">
        <v>131565</v>
      </c>
      <c r="X817" t="s">
        <v>953</v>
      </c>
      <c r="Y817">
        <v>131570</v>
      </c>
      <c r="Z817" t="s">
        <v>325</v>
      </c>
      <c r="AA817" t="s">
        <v>107</v>
      </c>
      <c r="AB817" t="s">
        <v>1701</v>
      </c>
    </row>
    <row r="818" spans="18:28" x14ac:dyDescent="0.35">
      <c r="R818" s="31">
        <v>832</v>
      </c>
      <c r="S818" t="s">
        <v>552</v>
      </c>
      <c r="T818" t="s">
        <v>553</v>
      </c>
      <c r="U818" t="s">
        <v>554</v>
      </c>
      <c r="V818" t="s">
        <v>953</v>
      </c>
      <c r="W818">
        <v>131565</v>
      </c>
      <c r="X818" t="s">
        <v>953</v>
      </c>
      <c r="Y818">
        <v>131570</v>
      </c>
      <c r="Z818" t="s">
        <v>325</v>
      </c>
      <c r="AA818" t="s">
        <v>107</v>
      </c>
      <c r="AB818" t="s">
        <v>1701</v>
      </c>
    </row>
    <row r="819" spans="18:28" x14ac:dyDescent="0.35">
      <c r="R819" s="31">
        <v>833</v>
      </c>
      <c r="S819" t="s">
        <v>552</v>
      </c>
      <c r="T819" t="s">
        <v>553</v>
      </c>
      <c r="U819" t="s">
        <v>554</v>
      </c>
      <c r="V819" t="s">
        <v>953</v>
      </c>
      <c r="W819">
        <v>131565</v>
      </c>
      <c r="X819" t="s">
        <v>953</v>
      </c>
      <c r="Y819">
        <v>131570</v>
      </c>
      <c r="Z819" t="s">
        <v>325</v>
      </c>
      <c r="AA819" t="s">
        <v>107</v>
      </c>
      <c r="AB819" t="s">
        <v>1701</v>
      </c>
    </row>
    <row r="820" spans="18:28" x14ac:dyDescent="0.35">
      <c r="R820" s="31">
        <v>834</v>
      </c>
      <c r="S820" t="s">
        <v>552</v>
      </c>
      <c r="T820" t="s">
        <v>553</v>
      </c>
      <c r="U820" t="s">
        <v>554</v>
      </c>
      <c r="V820" t="s">
        <v>953</v>
      </c>
      <c r="W820">
        <v>131565</v>
      </c>
      <c r="X820" t="s">
        <v>953</v>
      </c>
      <c r="Y820">
        <v>131570</v>
      </c>
      <c r="Z820" t="s">
        <v>325</v>
      </c>
      <c r="AA820" t="s">
        <v>107</v>
      </c>
      <c r="AB820" t="s">
        <v>1701</v>
      </c>
    </row>
    <row r="821" spans="18:28" x14ac:dyDescent="0.35">
      <c r="R821" s="31">
        <v>835</v>
      </c>
      <c r="S821" t="s">
        <v>557</v>
      </c>
      <c r="T821" t="s">
        <v>553</v>
      </c>
      <c r="U821" t="s">
        <v>554</v>
      </c>
      <c r="V821" t="s">
        <v>964</v>
      </c>
      <c r="W821">
        <v>100007</v>
      </c>
      <c r="X821" t="s">
        <v>964</v>
      </c>
      <c r="Y821">
        <v>100007</v>
      </c>
      <c r="Z821" t="s">
        <v>558</v>
      </c>
      <c r="AA821" t="s">
        <v>107</v>
      </c>
      <c r="AB821" t="s">
        <v>1701</v>
      </c>
    </row>
    <row r="822" spans="18:28" x14ac:dyDescent="0.35">
      <c r="R822" s="31">
        <v>836</v>
      </c>
      <c r="S822" t="s">
        <v>552</v>
      </c>
      <c r="T822" t="s">
        <v>553</v>
      </c>
      <c r="U822" t="s">
        <v>554</v>
      </c>
      <c r="V822" t="s">
        <v>953</v>
      </c>
      <c r="W822">
        <v>131565</v>
      </c>
      <c r="X822" t="s">
        <v>953</v>
      </c>
      <c r="Y822">
        <v>131570</v>
      </c>
      <c r="Z822" t="s">
        <v>325</v>
      </c>
      <c r="AA822" t="s">
        <v>107</v>
      </c>
      <c r="AB822" t="s">
        <v>1701</v>
      </c>
    </row>
    <row r="823" spans="18:28" x14ac:dyDescent="0.35">
      <c r="R823" s="31">
        <v>837</v>
      </c>
      <c r="S823" t="s">
        <v>552</v>
      </c>
      <c r="T823" t="s">
        <v>553</v>
      </c>
      <c r="U823" t="s">
        <v>554</v>
      </c>
      <c r="V823" t="s">
        <v>953</v>
      </c>
      <c r="W823">
        <v>131565</v>
      </c>
      <c r="X823" t="s">
        <v>953</v>
      </c>
      <c r="Y823">
        <v>131570</v>
      </c>
      <c r="Z823" t="s">
        <v>325</v>
      </c>
      <c r="AA823" t="s">
        <v>107</v>
      </c>
      <c r="AB823" t="s">
        <v>1701</v>
      </c>
    </row>
    <row r="824" spans="18:28" x14ac:dyDescent="0.35">
      <c r="R824" s="31">
        <v>838</v>
      </c>
      <c r="S824" t="s">
        <v>557</v>
      </c>
      <c r="T824" t="s">
        <v>553</v>
      </c>
      <c r="U824" t="s">
        <v>554</v>
      </c>
      <c r="V824" t="s">
        <v>964</v>
      </c>
      <c r="W824">
        <v>100007</v>
      </c>
      <c r="X824" t="s">
        <v>964</v>
      </c>
      <c r="Y824">
        <v>100007</v>
      </c>
      <c r="Z824" t="s">
        <v>558</v>
      </c>
      <c r="AA824" t="s">
        <v>107</v>
      </c>
      <c r="AB824" t="s">
        <v>1701</v>
      </c>
    </row>
    <row r="825" spans="18:28" x14ac:dyDescent="0.35">
      <c r="R825" s="31">
        <v>839</v>
      </c>
      <c r="S825" t="s">
        <v>562</v>
      </c>
      <c r="T825" t="s">
        <v>553</v>
      </c>
      <c r="U825" t="s">
        <v>554</v>
      </c>
      <c r="V825" t="s">
        <v>965</v>
      </c>
      <c r="W825">
        <v>131572</v>
      </c>
      <c r="X825" t="s">
        <v>965</v>
      </c>
      <c r="Y825">
        <v>131613</v>
      </c>
      <c r="Z825" t="s">
        <v>325</v>
      </c>
      <c r="AA825" t="s">
        <v>107</v>
      </c>
      <c r="AB825" t="s">
        <v>1701</v>
      </c>
    </row>
    <row r="826" spans="18:28" x14ac:dyDescent="0.35">
      <c r="R826" s="31">
        <v>840</v>
      </c>
      <c r="S826" t="s">
        <v>565</v>
      </c>
      <c r="T826" t="s">
        <v>566</v>
      </c>
      <c r="U826" t="s">
        <v>567</v>
      </c>
      <c r="V826" t="s">
        <v>953</v>
      </c>
      <c r="W826">
        <v>131565</v>
      </c>
      <c r="X826" t="s">
        <v>953</v>
      </c>
      <c r="Y826">
        <v>131570</v>
      </c>
      <c r="Z826" t="s">
        <v>325</v>
      </c>
      <c r="AA826" t="s">
        <v>107</v>
      </c>
      <c r="AB826" t="s">
        <v>1701</v>
      </c>
    </row>
    <row r="827" spans="18:28" x14ac:dyDescent="0.35">
      <c r="R827" s="31">
        <v>841</v>
      </c>
      <c r="S827" t="s">
        <v>565</v>
      </c>
      <c r="T827" t="s">
        <v>566</v>
      </c>
      <c r="U827" t="s">
        <v>567</v>
      </c>
      <c r="V827" t="s">
        <v>953</v>
      </c>
      <c r="W827">
        <v>131565</v>
      </c>
      <c r="X827" t="s">
        <v>953</v>
      </c>
      <c r="Y827">
        <v>131570</v>
      </c>
      <c r="Z827" t="s">
        <v>325</v>
      </c>
      <c r="AA827" t="s">
        <v>107</v>
      </c>
      <c r="AB827" t="s">
        <v>1701</v>
      </c>
    </row>
    <row r="828" spans="18:28" x14ac:dyDescent="0.35">
      <c r="R828" s="31">
        <v>842</v>
      </c>
      <c r="S828" t="s">
        <v>565</v>
      </c>
      <c r="T828" t="s">
        <v>566</v>
      </c>
      <c r="U828" t="s">
        <v>567</v>
      </c>
      <c r="V828" t="s">
        <v>953</v>
      </c>
      <c r="W828">
        <v>131565</v>
      </c>
      <c r="X828" t="s">
        <v>953</v>
      </c>
      <c r="Y828">
        <v>131570</v>
      </c>
      <c r="Z828" t="s">
        <v>325</v>
      </c>
      <c r="AA828" t="s">
        <v>107</v>
      </c>
      <c r="AB828" t="s">
        <v>1701</v>
      </c>
    </row>
    <row r="829" spans="18:28" x14ac:dyDescent="0.35">
      <c r="R829" s="31">
        <v>843</v>
      </c>
      <c r="S829" t="s">
        <v>565</v>
      </c>
      <c r="T829" t="s">
        <v>566</v>
      </c>
      <c r="U829" t="s">
        <v>567</v>
      </c>
      <c r="V829" t="s">
        <v>953</v>
      </c>
      <c r="W829">
        <v>131565</v>
      </c>
      <c r="X829" t="s">
        <v>953</v>
      </c>
      <c r="Y829">
        <v>131570</v>
      </c>
      <c r="Z829" t="s">
        <v>325</v>
      </c>
      <c r="AA829" t="s">
        <v>107</v>
      </c>
      <c r="AB829" t="s">
        <v>1701</v>
      </c>
    </row>
    <row r="830" spans="18:28" x14ac:dyDescent="0.35">
      <c r="R830" s="31">
        <v>844</v>
      </c>
      <c r="S830" t="s">
        <v>565</v>
      </c>
      <c r="T830" t="s">
        <v>566</v>
      </c>
      <c r="U830" t="s">
        <v>567</v>
      </c>
      <c r="V830" t="s">
        <v>953</v>
      </c>
      <c r="W830">
        <v>131565</v>
      </c>
      <c r="X830" t="s">
        <v>953</v>
      </c>
      <c r="Y830">
        <v>131570</v>
      </c>
      <c r="Z830" t="s">
        <v>325</v>
      </c>
      <c r="AA830" t="s">
        <v>107</v>
      </c>
      <c r="AB830" t="s">
        <v>1701</v>
      </c>
    </row>
    <row r="831" spans="18:28" x14ac:dyDescent="0.35">
      <c r="R831" s="31">
        <v>845</v>
      </c>
      <c r="S831" t="s">
        <v>565</v>
      </c>
      <c r="T831" t="s">
        <v>566</v>
      </c>
      <c r="U831" t="s">
        <v>567</v>
      </c>
      <c r="V831" t="s">
        <v>953</v>
      </c>
      <c r="W831">
        <v>131565</v>
      </c>
      <c r="X831" t="s">
        <v>953</v>
      </c>
      <c r="Y831">
        <v>131570</v>
      </c>
      <c r="Z831" t="s">
        <v>325</v>
      </c>
      <c r="AA831" t="s">
        <v>107</v>
      </c>
      <c r="AB831" t="s">
        <v>1701</v>
      </c>
    </row>
    <row r="832" spans="18:28" x14ac:dyDescent="0.35">
      <c r="R832" s="31">
        <v>846</v>
      </c>
      <c r="S832" t="s">
        <v>565</v>
      </c>
      <c r="T832" t="s">
        <v>566</v>
      </c>
      <c r="U832" t="s">
        <v>567</v>
      </c>
      <c r="V832" t="s">
        <v>953</v>
      </c>
      <c r="W832">
        <v>131565</v>
      </c>
      <c r="X832" t="s">
        <v>953</v>
      </c>
      <c r="Y832">
        <v>131570</v>
      </c>
      <c r="Z832" t="s">
        <v>325</v>
      </c>
      <c r="AA832" t="s">
        <v>107</v>
      </c>
      <c r="AB832" t="s">
        <v>1701</v>
      </c>
    </row>
    <row r="833" spans="18:28" x14ac:dyDescent="0.35">
      <c r="R833" s="31">
        <v>847</v>
      </c>
      <c r="S833" t="s">
        <v>565</v>
      </c>
      <c r="T833" t="s">
        <v>566</v>
      </c>
      <c r="U833" t="s">
        <v>567</v>
      </c>
      <c r="V833" t="s">
        <v>953</v>
      </c>
      <c r="W833">
        <v>131565</v>
      </c>
      <c r="X833" t="s">
        <v>953</v>
      </c>
      <c r="Y833">
        <v>131570</v>
      </c>
      <c r="Z833" t="s">
        <v>325</v>
      </c>
      <c r="AA833" t="s">
        <v>107</v>
      </c>
      <c r="AB833" t="s">
        <v>1701</v>
      </c>
    </row>
    <row r="834" spans="18:28" x14ac:dyDescent="0.35">
      <c r="R834" s="31">
        <v>850</v>
      </c>
      <c r="S834" t="s">
        <v>570</v>
      </c>
      <c r="T834" t="s">
        <v>571</v>
      </c>
      <c r="U834" t="s">
        <v>572</v>
      </c>
      <c r="V834" t="s">
        <v>965</v>
      </c>
      <c r="W834">
        <v>131572</v>
      </c>
      <c r="X834" t="s">
        <v>965</v>
      </c>
      <c r="Y834">
        <v>131613</v>
      </c>
      <c r="Z834" t="s">
        <v>325</v>
      </c>
      <c r="AA834" t="s">
        <v>107</v>
      </c>
      <c r="AB834" t="s">
        <v>1701</v>
      </c>
    </row>
    <row r="835" spans="18:28" x14ac:dyDescent="0.35">
      <c r="R835" s="31">
        <v>851</v>
      </c>
      <c r="S835" t="s">
        <v>570</v>
      </c>
      <c r="T835" t="s">
        <v>571</v>
      </c>
      <c r="U835" t="s">
        <v>572</v>
      </c>
      <c r="V835" t="s">
        <v>965</v>
      </c>
      <c r="W835">
        <v>131572</v>
      </c>
      <c r="X835" t="s">
        <v>965</v>
      </c>
      <c r="Y835">
        <v>131613</v>
      </c>
      <c r="Z835" t="s">
        <v>325</v>
      </c>
      <c r="AA835" t="s">
        <v>107</v>
      </c>
      <c r="AB835" t="s">
        <v>1701</v>
      </c>
    </row>
    <row r="836" spans="18:28" x14ac:dyDescent="0.35">
      <c r="R836" s="31">
        <v>852</v>
      </c>
      <c r="S836" t="s">
        <v>570</v>
      </c>
      <c r="T836" t="s">
        <v>571</v>
      </c>
      <c r="U836" t="s">
        <v>572</v>
      </c>
      <c r="V836" t="s">
        <v>965</v>
      </c>
      <c r="W836">
        <v>131572</v>
      </c>
      <c r="X836" t="s">
        <v>965</v>
      </c>
      <c r="Y836">
        <v>131613</v>
      </c>
      <c r="Z836" t="s">
        <v>325</v>
      </c>
      <c r="AA836" t="s">
        <v>107</v>
      </c>
      <c r="AB836" t="s">
        <v>1701</v>
      </c>
    </row>
    <row r="837" spans="18:28" x14ac:dyDescent="0.35">
      <c r="R837" s="31">
        <v>853</v>
      </c>
      <c r="S837" t="s">
        <v>570</v>
      </c>
      <c r="T837" t="s">
        <v>571</v>
      </c>
      <c r="U837" t="s">
        <v>572</v>
      </c>
      <c r="V837" t="s">
        <v>965</v>
      </c>
      <c r="W837">
        <v>131572</v>
      </c>
      <c r="X837" t="s">
        <v>965</v>
      </c>
      <c r="Y837">
        <v>131613</v>
      </c>
      <c r="Z837" t="s">
        <v>325</v>
      </c>
      <c r="AA837" t="s">
        <v>107</v>
      </c>
      <c r="AB837" t="s">
        <v>1701</v>
      </c>
    </row>
    <row r="838" spans="18:28" x14ac:dyDescent="0.35">
      <c r="R838" s="31">
        <v>854</v>
      </c>
      <c r="S838" t="s">
        <v>570</v>
      </c>
      <c r="T838" t="s">
        <v>571</v>
      </c>
      <c r="U838" t="s">
        <v>572</v>
      </c>
      <c r="V838" t="s">
        <v>965</v>
      </c>
      <c r="W838">
        <v>131572</v>
      </c>
      <c r="X838" t="s">
        <v>965</v>
      </c>
      <c r="Y838">
        <v>131613</v>
      </c>
      <c r="Z838" t="s">
        <v>325</v>
      </c>
      <c r="AA838" t="s">
        <v>107</v>
      </c>
      <c r="AB838" t="s">
        <v>1701</v>
      </c>
    </row>
    <row r="839" spans="18:28" x14ac:dyDescent="0.35">
      <c r="R839" s="31">
        <v>855</v>
      </c>
      <c r="S839" t="s">
        <v>570</v>
      </c>
      <c r="T839" t="s">
        <v>571</v>
      </c>
      <c r="U839" t="s">
        <v>572</v>
      </c>
      <c r="V839" t="s">
        <v>965</v>
      </c>
      <c r="W839">
        <v>131572</v>
      </c>
      <c r="X839" t="s">
        <v>965</v>
      </c>
      <c r="Y839">
        <v>131613</v>
      </c>
      <c r="Z839" t="s">
        <v>325</v>
      </c>
      <c r="AA839" t="s">
        <v>107</v>
      </c>
      <c r="AB839" t="s">
        <v>1701</v>
      </c>
    </row>
    <row r="840" spans="18:28" x14ac:dyDescent="0.35">
      <c r="R840" s="31">
        <v>856</v>
      </c>
      <c r="S840" t="s">
        <v>570</v>
      </c>
      <c r="T840" t="s">
        <v>571</v>
      </c>
      <c r="U840" t="s">
        <v>572</v>
      </c>
      <c r="V840" t="s">
        <v>965</v>
      </c>
      <c r="W840">
        <v>131572</v>
      </c>
      <c r="X840" t="s">
        <v>965</v>
      </c>
      <c r="Y840">
        <v>131613</v>
      </c>
      <c r="Z840" t="s">
        <v>325</v>
      </c>
      <c r="AA840" t="s">
        <v>107</v>
      </c>
      <c r="AB840" t="s">
        <v>1701</v>
      </c>
    </row>
    <row r="841" spans="18:28" x14ac:dyDescent="0.35">
      <c r="R841" s="31">
        <v>857</v>
      </c>
      <c r="S841" t="s">
        <v>570</v>
      </c>
      <c r="T841" t="s">
        <v>571</v>
      </c>
      <c r="U841" t="s">
        <v>572</v>
      </c>
      <c r="V841" t="s">
        <v>965</v>
      </c>
      <c r="W841">
        <v>131572</v>
      </c>
      <c r="X841" t="s">
        <v>965</v>
      </c>
      <c r="Y841">
        <v>131613</v>
      </c>
      <c r="Z841" t="s">
        <v>325</v>
      </c>
      <c r="AA841" t="s">
        <v>107</v>
      </c>
      <c r="AB841" t="s">
        <v>1701</v>
      </c>
    </row>
    <row r="842" spans="18:28" x14ac:dyDescent="0.35">
      <c r="R842" s="31">
        <v>858</v>
      </c>
      <c r="S842" t="s">
        <v>570</v>
      </c>
      <c r="T842" t="s">
        <v>571</v>
      </c>
      <c r="U842" t="s">
        <v>572</v>
      </c>
      <c r="V842" t="s">
        <v>965</v>
      </c>
      <c r="W842">
        <v>131572</v>
      </c>
      <c r="X842" t="s">
        <v>965</v>
      </c>
      <c r="Y842">
        <v>131613</v>
      </c>
      <c r="Z842" t="s">
        <v>325</v>
      </c>
      <c r="AA842" t="s">
        <v>107</v>
      </c>
      <c r="AB842" t="s">
        <v>1701</v>
      </c>
    </row>
    <row r="843" spans="18:28" x14ac:dyDescent="0.35">
      <c r="R843" s="31">
        <v>859</v>
      </c>
      <c r="S843" t="s">
        <v>570</v>
      </c>
      <c r="T843" t="s">
        <v>571</v>
      </c>
      <c r="U843" t="s">
        <v>572</v>
      </c>
      <c r="V843" t="s">
        <v>965</v>
      </c>
      <c r="W843">
        <v>131572</v>
      </c>
      <c r="X843" t="s">
        <v>965</v>
      </c>
      <c r="Y843">
        <v>131613</v>
      </c>
      <c r="Z843" t="s">
        <v>325</v>
      </c>
      <c r="AA843" t="s">
        <v>107</v>
      </c>
      <c r="AB843" t="s">
        <v>1701</v>
      </c>
    </row>
    <row r="844" spans="18:28" x14ac:dyDescent="0.35">
      <c r="R844" s="31">
        <v>860</v>
      </c>
      <c r="S844" t="s">
        <v>570</v>
      </c>
      <c r="T844" t="s">
        <v>571</v>
      </c>
      <c r="U844" t="s">
        <v>572</v>
      </c>
      <c r="V844" t="s">
        <v>965</v>
      </c>
      <c r="W844">
        <v>131572</v>
      </c>
      <c r="X844" t="s">
        <v>965</v>
      </c>
      <c r="Y844">
        <v>131613</v>
      </c>
      <c r="Z844" t="s">
        <v>325</v>
      </c>
      <c r="AA844" t="s">
        <v>107</v>
      </c>
      <c r="AB844" t="s">
        <v>1701</v>
      </c>
    </row>
    <row r="845" spans="18:28" x14ac:dyDescent="0.35">
      <c r="R845" s="31">
        <v>861</v>
      </c>
      <c r="S845" t="s">
        <v>570</v>
      </c>
      <c r="T845" t="s">
        <v>571</v>
      </c>
      <c r="U845" t="s">
        <v>572</v>
      </c>
      <c r="V845" t="s">
        <v>965</v>
      </c>
      <c r="W845">
        <v>131572</v>
      </c>
      <c r="X845" t="s">
        <v>965</v>
      </c>
      <c r="Y845">
        <v>131613</v>
      </c>
      <c r="Z845" t="s">
        <v>325</v>
      </c>
      <c r="AA845" t="s">
        <v>107</v>
      </c>
      <c r="AB845" t="s">
        <v>1701</v>
      </c>
    </row>
    <row r="846" spans="18:28" x14ac:dyDescent="0.35">
      <c r="R846" s="31">
        <v>862</v>
      </c>
      <c r="S846" t="s">
        <v>570</v>
      </c>
      <c r="T846" t="s">
        <v>571</v>
      </c>
      <c r="U846" t="s">
        <v>572</v>
      </c>
      <c r="V846" t="s">
        <v>965</v>
      </c>
      <c r="W846">
        <v>131572</v>
      </c>
      <c r="X846" t="s">
        <v>965</v>
      </c>
      <c r="Y846">
        <v>131613</v>
      </c>
      <c r="Z846" t="s">
        <v>325</v>
      </c>
      <c r="AA846" t="s">
        <v>107</v>
      </c>
      <c r="AB846" t="s">
        <v>1701</v>
      </c>
    </row>
    <row r="847" spans="18:28" x14ac:dyDescent="0.35">
      <c r="R847" s="31">
        <v>863</v>
      </c>
      <c r="S847" t="s">
        <v>570</v>
      </c>
      <c r="T847" t="s">
        <v>571</v>
      </c>
      <c r="U847" t="s">
        <v>572</v>
      </c>
      <c r="V847" t="s">
        <v>965</v>
      </c>
      <c r="W847">
        <v>131572</v>
      </c>
      <c r="X847" t="s">
        <v>965</v>
      </c>
      <c r="Y847">
        <v>131613</v>
      </c>
      <c r="Z847" t="s">
        <v>325</v>
      </c>
      <c r="AA847" t="s">
        <v>107</v>
      </c>
      <c r="AB847" t="s">
        <v>1701</v>
      </c>
    </row>
    <row r="848" spans="18:28" x14ac:dyDescent="0.35">
      <c r="R848" s="31">
        <v>864</v>
      </c>
      <c r="S848" t="s">
        <v>570</v>
      </c>
      <c r="T848" t="s">
        <v>571</v>
      </c>
      <c r="U848" t="s">
        <v>572</v>
      </c>
      <c r="V848" t="s">
        <v>965</v>
      </c>
      <c r="W848">
        <v>131572</v>
      </c>
      <c r="X848" t="s">
        <v>965</v>
      </c>
      <c r="Y848">
        <v>131613</v>
      </c>
      <c r="Z848" t="s">
        <v>325</v>
      </c>
      <c r="AA848" t="s">
        <v>107</v>
      </c>
      <c r="AB848" t="s">
        <v>1701</v>
      </c>
    </row>
    <row r="849" spans="18:28" x14ac:dyDescent="0.35">
      <c r="R849" s="31">
        <v>865</v>
      </c>
      <c r="S849" t="s">
        <v>570</v>
      </c>
      <c r="T849" t="s">
        <v>571</v>
      </c>
      <c r="U849" t="s">
        <v>572</v>
      </c>
      <c r="V849" t="s">
        <v>965</v>
      </c>
      <c r="W849">
        <v>131572</v>
      </c>
      <c r="X849" t="s">
        <v>965</v>
      </c>
      <c r="Y849">
        <v>131613</v>
      </c>
      <c r="Z849" t="s">
        <v>325</v>
      </c>
      <c r="AA849" t="s">
        <v>107</v>
      </c>
      <c r="AB849" t="s">
        <v>1701</v>
      </c>
    </row>
    <row r="850" spans="18:28" x14ac:dyDescent="0.35">
      <c r="R850" s="31">
        <v>866</v>
      </c>
      <c r="S850" t="s">
        <v>570</v>
      </c>
      <c r="T850" t="s">
        <v>571</v>
      </c>
      <c r="U850" t="s">
        <v>572</v>
      </c>
      <c r="V850" t="s">
        <v>965</v>
      </c>
      <c r="W850">
        <v>131572</v>
      </c>
      <c r="X850" t="s">
        <v>965</v>
      </c>
      <c r="Y850">
        <v>131613</v>
      </c>
      <c r="Z850" t="s">
        <v>325</v>
      </c>
      <c r="AA850" t="s">
        <v>107</v>
      </c>
      <c r="AB850" t="s">
        <v>1701</v>
      </c>
    </row>
    <row r="851" spans="18:28" x14ac:dyDescent="0.35">
      <c r="R851" s="31">
        <v>867</v>
      </c>
      <c r="S851" t="s">
        <v>570</v>
      </c>
      <c r="T851" t="s">
        <v>571</v>
      </c>
      <c r="U851" t="s">
        <v>572</v>
      </c>
      <c r="V851" t="s">
        <v>965</v>
      </c>
      <c r="W851">
        <v>131572</v>
      </c>
      <c r="X851" t="s">
        <v>965</v>
      </c>
      <c r="Y851">
        <v>131613</v>
      </c>
      <c r="Z851" t="s">
        <v>325</v>
      </c>
      <c r="AA851" t="s">
        <v>107</v>
      </c>
      <c r="AB851" t="s">
        <v>1701</v>
      </c>
    </row>
    <row r="852" spans="18:28" x14ac:dyDescent="0.35">
      <c r="R852" s="31">
        <v>868</v>
      </c>
      <c r="S852" t="s">
        <v>570</v>
      </c>
      <c r="T852" t="s">
        <v>571</v>
      </c>
      <c r="U852" t="s">
        <v>572</v>
      </c>
      <c r="V852" t="s">
        <v>965</v>
      </c>
      <c r="W852">
        <v>131572</v>
      </c>
      <c r="X852" t="s">
        <v>965</v>
      </c>
      <c r="Y852">
        <v>131613</v>
      </c>
      <c r="Z852" t="s">
        <v>325</v>
      </c>
      <c r="AA852" t="s">
        <v>107</v>
      </c>
      <c r="AB852" t="s">
        <v>1701</v>
      </c>
    </row>
    <row r="853" spans="18:28" x14ac:dyDescent="0.35">
      <c r="R853" s="31">
        <v>869</v>
      </c>
      <c r="S853" t="s">
        <v>570</v>
      </c>
      <c r="T853" t="s">
        <v>571</v>
      </c>
      <c r="U853" t="s">
        <v>572</v>
      </c>
      <c r="V853" t="s">
        <v>965</v>
      </c>
      <c r="W853">
        <v>131572</v>
      </c>
      <c r="X853" t="s">
        <v>965</v>
      </c>
      <c r="Y853">
        <v>131613</v>
      </c>
      <c r="Z853" t="s">
        <v>325</v>
      </c>
      <c r="AA853" t="s">
        <v>107</v>
      </c>
      <c r="AB853" t="s">
        <v>1701</v>
      </c>
    </row>
    <row r="854" spans="18:28" x14ac:dyDescent="0.35">
      <c r="R854" s="31">
        <v>870</v>
      </c>
      <c r="S854" t="s">
        <v>575</v>
      </c>
      <c r="T854" t="s">
        <v>576</v>
      </c>
      <c r="U854" t="s">
        <v>577</v>
      </c>
      <c r="V854" t="s">
        <v>578</v>
      </c>
      <c r="W854" t="s">
        <v>579</v>
      </c>
      <c r="X854" t="s">
        <v>578</v>
      </c>
      <c r="Y854" t="s">
        <v>966</v>
      </c>
      <c r="Z854" t="s">
        <v>532</v>
      </c>
      <c r="AA854" t="s">
        <v>107</v>
      </c>
      <c r="AB854" t="s">
        <v>532</v>
      </c>
    </row>
    <row r="855" spans="18:28" x14ac:dyDescent="0.35">
      <c r="R855" s="31">
        <v>871</v>
      </c>
      <c r="S855" t="s">
        <v>584</v>
      </c>
      <c r="T855" t="s">
        <v>576</v>
      </c>
      <c r="U855" t="s">
        <v>577</v>
      </c>
      <c r="V855" t="s">
        <v>949</v>
      </c>
      <c r="W855">
        <v>131622</v>
      </c>
      <c r="X855" t="s">
        <v>949</v>
      </c>
      <c r="Y855">
        <v>131626</v>
      </c>
      <c r="Z855" t="s">
        <v>325</v>
      </c>
      <c r="AA855" t="s">
        <v>107</v>
      </c>
      <c r="AB855" t="s">
        <v>1701</v>
      </c>
    </row>
    <row r="856" spans="18:28" x14ac:dyDescent="0.35">
      <c r="R856" s="31">
        <v>873</v>
      </c>
      <c r="S856" t="s">
        <v>584</v>
      </c>
      <c r="T856" t="s">
        <v>576</v>
      </c>
      <c r="U856" t="s">
        <v>577</v>
      </c>
      <c r="V856" t="s">
        <v>949</v>
      </c>
      <c r="W856">
        <v>131622</v>
      </c>
      <c r="X856" t="s">
        <v>949</v>
      </c>
      <c r="Y856">
        <v>131626</v>
      </c>
      <c r="Z856" t="s">
        <v>325</v>
      </c>
      <c r="AA856" t="s">
        <v>107</v>
      </c>
      <c r="AB856" t="s">
        <v>1701</v>
      </c>
    </row>
    <row r="857" spans="18:28" x14ac:dyDescent="0.35">
      <c r="R857" s="31">
        <v>874</v>
      </c>
      <c r="S857" t="s">
        <v>584</v>
      </c>
      <c r="T857" t="s">
        <v>576</v>
      </c>
      <c r="U857" t="s">
        <v>577</v>
      </c>
      <c r="V857" t="s">
        <v>949</v>
      </c>
      <c r="W857">
        <v>131622</v>
      </c>
      <c r="X857" t="s">
        <v>949</v>
      </c>
      <c r="Y857">
        <v>131626</v>
      </c>
      <c r="Z857" t="s">
        <v>325</v>
      </c>
      <c r="AA857" t="s">
        <v>107</v>
      </c>
      <c r="AB857" t="s">
        <v>1701</v>
      </c>
    </row>
    <row r="858" spans="18:28" x14ac:dyDescent="0.35">
      <c r="R858" s="31">
        <v>875</v>
      </c>
      <c r="S858" t="s">
        <v>584</v>
      </c>
      <c r="T858" t="s">
        <v>576</v>
      </c>
      <c r="U858" t="s">
        <v>577</v>
      </c>
      <c r="V858" t="s">
        <v>949</v>
      </c>
      <c r="W858">
        <v>131622</v>
      </c>
      <c r="X858" t="s">
        <v>949</v>
      </c>
      <c r="Y858">
        <v>131626</v>
      </c>
      <c r="Z858" t="s">
        <v>325</v>
      </c>
      <c r="AA858" t="s">
        <v>107</v>
      </c>
      <c r="AB858" t="s">
        <v>1701</v>
      </c>
    </row>
    <row r="859" spans="18:28" x14ac:dyDescent="0.35">
      <c r="R859" s="31">
        <v>877</v>
      </c>
      <c r="S859" t="s">
        <v>584</v>
      </c>
      <c r="T859" t="s">
        <v>576</v>
      </c>
      <c r="U859" t="s">
        <v>577</v>
      </c>
      <c r="V859" t="s">
        <v>949</v>
      </c>
      <c r="W859">
        <v>131622</v>
      </c>
      <c r="X859" t="s">
        <v>949</v>
      </c>
      <c r="Y859">
        <v>131626</v>
      </c>
      <c r="Z859" t="s">
        <v>325</v>
      </c>
      <c r="AA859" t="s">
        <v>107</v>
      </c>
      <c r="AB859" t="s">
        <v>1701</v>
      </c>
    </row>
    <row r="860" spans="18:28" x14ac:dyDescent="0.35">
      <c r="R860" s="31">
        <v>878</v>
      </c>
      <c r="S860" t="s">
        <v>587</v>
      </c>
      <c r="T860" t="s">
        <v>576</v>
      </c>
      <c r="U860" t="s">
        <v>577</v>
      </c>
      <c r="V860" t="s">
        <v>588</v>
      </c>
      <c r="W860">
        <v>132824</v>
      </c>
      <c r="X860" t="s">
        <v>588</v>
      </c>
      <c r="Y860">
        <v>132824</v>
      </c>
      <c r="Z860" t="s">
        <v>363</v>
      </c>
      <c r="AA860" t="s">
        <v>107</v>
      </c>
      <c r="AB860" t="s">
        <v>494</v>
      </c>
    </row>
    <row r="861" spans="18:28" x14ac:dyDescent="0.35">
      <c r="R861" s="31">
        <v>879</v>
      </c>
      <c r="S861" t="s">
        <v>587</v>
      </c>
      <c r="T861" t="s">
        <v>576</v>
      </c>
      <c r="U861" t="s">
        <v>577</v>
      </c>
      <c r="V861" t="s">
        <v>588</v>
      </c>
      <c r="W861">
        <v>132824</v>
      </c>
      <c r="X861" t="s">
        <v>588</v>
      </c>
      <c r="Y861">
        <v>132824</v>
      </c>
      <c r="Z861" t="s">
        <v>363</v>
      </c>
      <c r="AA861" t="s">
        <v>107</v>
      </c>
      <c r="AB861" t="s">
        <v>494</v>
      </c>
    </row>
    <row r="862" spans="18:28" x14ac:dyDescent="0.35">
      <c r="R862" s="31">
        <v>880</v>
      </c>
      <c r="S862" t="s">
        <v>587</v>
      </c>
      <c r="T862" t="s">
        <v>576</v>
      </c>
      <c r="U862" t="s">
        <v>577</v>
      </c>
      <c r="V862" t="s">
        <v>588</v>
      </c>
      <c r="W862">
        <v>132824</v>
      </c>
      <c r="X862" t="s">
        <v>588</v>
      </c>
      <c r="Y862">
        <v>132824</v>
      </c>
      <c r="Z862" t="s">
        <v>363</v>
      </c>
      <c r="AA862" t="s">
        <v>107</v>
      </c>
      <c r="AB862" t="s">
        <v>494</v>
      </c>
    </row>
    <row r="863" spans="18:28" x14ac:dyDescent="0.35">
      <c r="R863" s="31">
        <v>881</v>
      </c>
      <c r="S863" t="s">
        <v>587</v>
      </c>
      <c r="T863" t="s">
        <v>576</v>
      </c>
      <c r="U863" t="s">
        <v>577</v>
      </c>
      <c r="V863" t="s">
        <v>588</v>
      </c>
      <c r="W863">
        <v>132824</v>
      </c>
      <c r="X863" t="s">
        <v>588</v>
      </c>
      <c r="Y863">
        <v>132824</v>
      </c>
      <c r="Z863" t="s">
        <v>363</v>
      </c>
      <c r="AA863" t="s">
        <v>107</v>
      </c>
      <c r="AB863" t="s">
        <v>494</v>
      </c>
    </row>
    <row r="864" spans="18:28" x14ac:dyDescent="0.35">
      <c r="R864" s="31">
        <v>882</v>
      </c>
      <c r="S864" t="s">
        <v>587</v>
      </c>
      <c r="T864" t="s">
        <v>576</v>
      </c>
      <c r="U864" t="s">
        <v>577</v>
      </c>
      <c r="V864" t="s">
        <v>588</v>
      </c>
      <c r="W864">
        <v>132824</v>
      </c>
      <c r="X864" t="s">
        <v>588</v>
      </c>
      <c r="Y864">
        <v>132824</v>
      </c>
      <c r="Z864" t="s">
        <v>363</v>
      </c>
      <c r="AA864" t="s">
        <v>107</v>
      </c>
      <c r="AB864" t="s">
        <v>494</v>
      </c>
    </row>
    <row r="865" spans="18:28" x14ac:dyDescent="0.35">
      <c r="R865" s="31">
        <v>883</v>
      </c>
      <c r="S865" t="s">
        <v>587</v>
      </c>
      <c r="T865" t="s">
        <v>576</v>
      </c>
      <c r="U865" t="s">
        <v>577</v>
      </c>
      <c r="V865" t="s">
        <v>588</v>
      </c>
      <c r="W865">
        <v>132824</v>
      </c>
      <c r="X865" t="s">
        <v>588</v>
      </c>
      <c r="Y865">
        <v>132824</v>
      </c>
      <c r="Z865" t="s">
        <v>363</v>
      </c>
      <c r="AA865" t="s">
        <v>107</v>
      </c>
      <c r="AB865" t="s">
        <v>494</v>
      </c>
    </row>
    <row r="866" spans="18:28" x14ac:dyDescent="0.35">
      <c r="R866" s="31">
        <v>884</v>
      </c>
      <c r="S866" t="s">
        <v>584</v>
      </c>
      <c r="T866" t="s">
        <v>576</v>
      </c>
      <c r="U866" t="s">
        <v>577</v>
      </c>
      <c r="V866" t="s">
        <v>949</v>
      </c>
      <c r="W866">
        <v>131622</v>
      </c>
      <c r="X866" t="s">
        <v>949</v>
      </c>
      <c r="Y866">
        <v>131626</v>
      </c>
      <c r="Z866" t="s">
        <v>325</v>
      </c>
      <c r="AA866" t="s">
        <v>107</v>
      </c>
      <c r="AB866" t="s">
        <v>1701</v>
      </c>
    </row>
    <row r="867" spans="18:28" x14ac:dyDescent="0.35">
      <c r="R867" s="31">
        <v>889</v>
      </c>
      <c r="S867" t="s">
        <v>591</v>
      </c>
      <c r="T867" t="s">
        <v>592</v>
      </c>
      <c r="U867" t="s">
        <v>593</v>
      </c>
      <c r="V867" t="s">
        <v>965</v>
      </c>
      <c r="W867">
        <v>131572</v>
      </c>
      <c r="X867" t="s">
        <v>965</v>
      </c>
      <c r="Y867">
        <v>131613</v>
      </c>
      <c r="Z867" t="s">
        <v>325</v>
      </c>
      <c r="AA867" t="s">
        <v>107</v>
      </c>
      <c r="AB867" t="s">
        <v>1701</v>
      </c>
    </row>
    <row r="868" spans="18:28" x14ac:dyDescent="0.35">
      <c r="R868" s="31">
        <v>890</v>
      </c>
      <c r="S868" t="s">
        <v>596</v>
      </c>
      <c r="T868" t="s">
        <v>592</v>
      </c>
      <c r="U868" t="s">
        <v>593</v>
      </c>
      <c r="V868" t="s">
        <v>967</v>
      </c>
      <c r="W868" t="s">
        <v>598</v>
      </c>
      <c r="X868" t="s">
        <v>968</v>
      </c>
      <c r="Y868" t="s">
        <v>969</v>
      </c>
      <c r="Z868" t="s">
        <v>325</v>
      </c>
      <c r="AA868" t="s">
        <v>107</v>
      </c>
      <c r="AB868" t="s">
        <v>1701</v>
      </c>
    </row>
    <row r="869" spans="18:28" x14ac:dyDescent="0.35">
      <c r="R869" s="31">
        <v>891</v>
      </c>
      <c r="S869" t="s">
        <v>591</v>
      </c>
      <c r="T869" t="s">
        <v>592</v>
      </c>
      <c r="U869" t="s">
        <v>593</v>
      </c>
      <c r="V869" t="s">
        <v>965</v>
      </c>
      <c r="W869">
        <v>131572</v>
      </c>
      <c r="X869" t="s">
        <v>965</v>
      </c>
      <c r="Y869">
        <v>131613</v>
      </c>
      <c r="Z869" t="s">
        <v>325</v>
      </c>
      <c r="AA869" t="s">
        <v>107</v>
      </c>
      <c r="AB869" t="s">
        <v>1701</v>
      </c>
    </row>
    <row r="870" spans="18:28" x14ac:dyDescent="0.35">
      <c r="R870" s="31">
        <v>893</v>
      </c>
      <c r="S870" t="s">
        <v>601</v>
      </c>
      <c r="T870" t="s">
        <v>592</v>
      </c>
      <c r="U870" t="s">
        <v>593</v>
      </c>
      <c r="V870" t="s">
        <v>953</v>
      </c>
      <c r="W870">
        <v>131565</v>
      </c>
      <c r="X870" t="s">
        <v>953</v>
      </c>
      <c r="Y870">
        <v>131570</v>
      </c>
      <c r="Z870" t="s">
        <v>325</v>
      </c>
      <c r="AA870" t="s">
        <v>107</v>
      </c>
      <c r="AB870" t="s">
        <v>1701</v>
      </c>
    </row>
    <row r="871" spans="18:28" x14ac:dyDescent="0.35">
      <c r="R871" s="31">
        <v>894</v>
      </c>
      <c r="S871" t="s">
        <v>596</v>
      </c>
      <c r="T871" t="s">
        <v>592</v>
      </c>
      <c r="U871" t="s">
        <v>593</v>
      </c>
      <c r="V871" t="s">
        <v>967</v>
      </c>
      <c r="W871" t="s">
        <v>598</v>
      </c>
      <c r="X871" t="s">
        <v>968</v>
      </c>
      <c r="Y871" t="s">
        <v>969</v>
      </c>
      <c r="Z871" t="s">
        <v>325</v>
      </c>
      <c r="AA871" t="s">
        <v>107</v>
      </c>
      <c r="AB871" t="s">
        <v>1701</v>
      </c>
    </row>
    <row r="872" spans="18:28" x14ac:dyDescent="0.35">
      <c r="R872" s="31">
        <v>895</v>
      </c>
      <c r="S872" t="s">
        <v>591</v>
      </c>
      <c r="T872" t="s">
        <v>592</v>
      </c>
      <c r="U872" t="s">
        <v>593</v>
      </c>
      <c r="V872" t="s">
        <v>965</v>
      </c>
      <c r="W872">
        <v>131572</v>
      </c>
      <c r="X872" t="s">
        <v>965</v>
      </c>
      <c r="Y872">
        <v>131613</v>
      </c>
      <c r="Z872" t="s">
        <v>325</v>
      </c>
      <c r="AA872" t="s">
        <v>107</v>
      </c>
      <c r="AB872" t="s">
        <v>1701</v>
      </c>
    </row>
    <row r="873" spans="18:28" x14ac:dyDescent="0.35">
      <c r="R873" s="31">
        <v>896</v>
      </c>
      <c r="S873" t="s">
        <v>601</v>
      </c>
      <c r="T873" t="s">
        <v>592</v>
      </c>
      <c r="U873" t="s">
        <v>593</v>
      </c>
      <c r="V873" t="s">
        <v>953</v>
      </c>
      <c r="W873">
        <v>131565</v>
      </c>
      <c r="X873" t="s">
        <v>953</v>
      </c>
      <c r="Y873">
        <v>131570</v>
      </c>
      <c r="Z873" t="s">
        <v>325</v>
      </c>
      <c r="AA873" t="s">
        <v>107</v>
      </c>
      <c r="AB873" t="s">
        <v>1701</v>
      </c>
    </row>
    <row r="874" spans="18:28" x14ac:dyDescent="0.35">
      <c r="R874" s="31">
        <v>897</v>
      </c>
      <c r="S874" t="s">
        <v>591</v>
      </c>
      <c r="T874" t="s">
        <v>592</v>
      </c>
      <c r="U874" t="s">
        <v>593</v>
      </c>
      <c r="V874" t="s">
        <v>965</v>
      </c>
      <c r="W874">
        <v>131572</v>
      </c>
      <c r="X874" t="s">
        <v>965</v>
      </c>
      <c r="Y874">
        <v>131613</v>
      </c>
      <c r="Z874" t="s">
        <v>325</v>
      </c>
      <c r="AA874" t="s">
        <v>107</v>
      </c>
      <c r="AB874" t="s">
        <v>1701</v>
      </c>
    </row>
    <row r="875" spans="18:28" x14ac:dyDescent="0.35">
      <c r="R875" s="31">
        <v>898</v>
      </c>
      <c r="S875" t="s">
        <v>601</v>
      </c>
      <c r="T875" t="s">
        <v>592</v>
      </c>
      <c r="U875" t="s">
        <v>593</v>
      </c>
      <c r="V875" t="s">
        <v>953</v>
      </c>
      <c r="W875">
        <v>131565</v>
      </c>
      <c r="X875" t="s">
        <v>953</v>
      </c>
      <c r="Y875">
        <v>131570</v>
      </c>
      <c r="Z875" t="s">
        <v>325</v>
      </c>
      <c r="AA875" t="s">
        <v>107</v>
      </c>
      <c r="AB875" t="s">
        <v>1701</v>
      </c>
    </row>
    <row r="876" spans="18:28" x14ac:dyDescent="0.35">
      <c r="R876" s="31">
        <v>900</v>
      </c>
      <c r="S876" t="s">
        <v>605</v>
      </c>
      <c r="T876" t="s">
        <v>606</v>
      </c>
      <c r="U876" t="s">
        <v>607</v>
      </c>
      <c r="V876" t="s">
        <v>965</v>
      </c>
      <c r="W876">
        <v>131572</v>
      </c>
      <c r="X876" t="s">
        <v>965</v>
      </c>
      <c r="Y876">
        <v>131613</v>
      </c>
      <c r="Z876" t="s">
        <v>325</v>
      </c>
      <c r="AA876" t="s">
        <v>107</v>
      </c>
      <c r="AB876" t="s">
        <v>1701</v>
      </c>
    </row>
    <row r="877" spans="18:28" x14ac:dyDescent="0.35">
      <c r="R877" s="31">
        <v>901</v>
      </c>
      <c r="S877" t="s">
        <v>605</v>
      </c>
      <c r="T877" t="s">
        <v>606</v>
      </c>
      <c r="U877" t="s">
        <v>607</v>
      </c>
      <c r="V877" t="s">
        <v>965</v>
      </c>
      <c r="W877">
        <v>131572</v>
      </c>
      <c r="X877" t="s">
        <v>965</v>
      </c>
      <c r="Y877">
        <v>131613</v>
      </c>
      <c r="Z877" t="s">
        <v>325</v>
      </c>
      <c r="AA877" t="s">
        <v>107</v>
      </c>
      <c r="AB877" t="s">
        <v>1701</v>
      </c>
    </row>
    <row r="878" spans="18:28" x14ac:dyDescent="0.35">
      <c r="R878" s="31">
        <v>902</v>
      </c>
      <c r="S878" t="s">
        <v>605</v>
      </c>
      <c r="T878" t="s">
        <v>606</v>
      </c>
      <c r="U878" t="s">
        <v>607</v>
      </c>
      <c r="V878" t="s">
        <v>965</v>
      </c>
      <c r="W878">
        <v>131572</v>
      </c>
      <c r="X878" t="s">
        <v>965</v>
      </c>
      <c r="Y878">
        <v>131613</v>
      </c>
      <c r="Z878" t="s">
        <v>325</v>
      </c>
      <c r="AA878" t="s">
        <v>107</v>
      </c>
      <c r="AB878" t="s">
        <v>1701</v>
      </c>
    </row>
    <row r="879" spans="18:28" x14ac:dyDescent="0.35">
      <c r="R879" s="31">
        <v>903</v>
      </c>
      <c r="S879" t="s">
        <v>605</v>
      </c>
      <c r="T879" t="s">
        <v>606</v>
      </c>
      <c r="U879" t="s">
        <v>607</v>
      </c>
      <c r="V879" t="s">
        <v>965</v>
      </c>
      <c r="W879">
        <v>131572</v>
      </c>
      <c r="X879" t="s">
        <v>965</v>
      </c>
      <c r="Y879">
        <v>131613</v>
      </c>
      <c r="Z879" t="s">
        <v>325</v>
      </c>
      <c r="AA879" t="s">
        <v>107</v>
      </c>
      <c r="AB879" t="s">
        <v>1701</v>
      </c>
    </row>
    <row r="880" spans="18:28" x14ac:dyDescent="0.35">
      <c r="R880" s="31">
        <v>904</v>
      </c>
      <c r="S880" t="s">
        <v>605</v>
      </c>
      <c r="T880" t="s">
        <v>606</v>
      </c>
      <c r="U880" t="s">
        <v>607</v>
      </c>
      <c r="V880" t="s">
        <v>965</v>
      </c>
      <c r="W880">
        <v>131572</v>
      </c>
      <c r="X880" t="s">
        <v>965</v>
      </c>
      <c r="Y880">
        <v>131613</v>
      </c>
      <c r="Z880" t="s">
        <v>325</v>
      </c>
      <c r="AA880" t="s">
        <v>107</v>
      </c>
      <c r="AB880" t="s">
        <v>1701</v>
      </c>
    </row>
    <row r="881" spans="18:28" x14ac:dyDescent="0.35">
      <c r="R881" s="31">
        <v>905</v>
      </c>
      <c r="S881" t="s">
        <v>605</v>
      </c>
      <c r="T881" t="s">
        <v>606</v>
      </c>
      <c r="U881" t="s">
        <v>607</v>
      </c>
      <c r="V881" t="s">
        <v>965</v>
      </c>
      <c r="W881">
        <v>131572</v>
      </c>
      <c r="X881" t="s">
        <v>965</v>
      </c>
      <c r="Y881">
        <v>131613</v>
      </c>
      <c r="Z881" t="s">
        <v>325</v>
      </c>
      <c r="AA881" t="s">
        <v>107</v>
      </c>
      <c r="AB881" t="s">
        <v>1701</v>
      </c>
    </row>
    <row r="882" spans="18:28" x14ac:dyDescent="0.35">
      <c r="R882" s="31">
        <v>906</v>
      </c>
      <c r="S882" t="s">
        <v>605</v>
      </c>
      <c r="T882" t="s">
        <v>606</v>
      </c>
      <c r="U882" t="s">
        <v>607</v>
      </c>
      <c r="V882" t="s">
        <v>965</v>
      </c>
      <c r="W882">
        <v>131572</v>
      </c>
      <c r="X882" t="s">
        <v>965</v>
      </c>
      <c r="Y882">
        <v>131613</v>
      </c>
      <c r="Z882" t="s">
        <v>325</v>
      </c>
      <c r="AA882" t="s">
        <v>107</v>
      </c>
      <c r="AB882" t="s">
        <v>1701</v>
      </c>
    </row>
    <row r="883" spans="18:28" x14ac:dyDescent="0.35">
      <c r="R883" s="31">
        <v>907</v>
      </c>
      <c r="S883" t="s">
        <v>605</v>
      </c>
      <c r="T883" t="s">
        <v>606</v>
      </c>
      <c r="U883" t="s">
        <v>607</v>
      </c>
      <c r="V883" t="s">
        <v>965</v>
      </c>
      <c r="W883">
        <v>131572</v>
      </c>
      <c r="X883" t="s">
        <v>965</v>
      </c>
      <c r="Y883">
        <v>131613</v>
      </c>
      <c r="Z883" t="s">
        <v>325</v>
      </c>
      <c r="AA883" t="s">
        <v>107</v>
      </c>
      <c r="AB883" t="s">
        <v>1701</v>
      </c>
    </row>
    <row r="884" spans="18:28" x14ac:dyDescent="0.35">
      <c r="R884" s="31">
        <v>908</v>
      </c>
      <c r="S884" t="s">
        <v>605</v>
      </c>
      <c r="T884" t="s">
        <v>606</v>
      </c>
      <c r="U884" t="s">
        <v>607</v>
      </c>
      <c r="V884" t="s">
        <v>965</v>
      </c>
      <c r="W884">
        <v>131572</v>
      </c>
      <c r="X884" t="s">
        <v>965</v>
      </c>
      <c r="Y884">
        <v>131613</v>
      </c>
      <c r="Z884" t="s">
        <v>325</v>
      </c>
      <c r="AA884" t="s">
        <v>107</v>
      </c>
      <c r="AB884" t="s">
        <v>1701</v>
      </c>
    </row>
    <row r="885" spans="18:28" x14ac:dyDescent="0.35">
      <c r="R885" s="31">
        <v>909</v>
      </c>
      <c r="S885" t="s">
        <v>605</v>
      </c>
      <c r="T885" t="s">
        <v>606</v>
      </c>
      <c r="U885" t="s">
        <v>607</v>
      </c>
      <c r="V885" t="s">
        <v>965</v>
      </c>
      <c r="W885">
        <v>131572</v>
      </c>
      <c r="X885" t="s">
        <v>965</v>
      </c>
      <c r="Y885">
        <v>131613</v>
      </c>
      <c r="Z885" t="s">
        <v>325</v>
      </c>
      <c r="AA885" t="s">
        <v>107</v>
      </c>
      <c r="AB885" t="s">
        <v>1701</v>
      </c>
    </row>
    <row r="886" spans="18:28" x14ac:dyDescent="0.35">
      <c r="R886" s="31">
        <v>910</v>
      </c>
      <c r="S886" t="s">
        <v>605</v>
      </c>
      <c r="T886" t="s">
        <v>606</v>
      </c>
      <c r="U886" t="s">
        <v>607</v>
      </c>
      <c r="V886" t="s">
        <v>965</v>
      </c>
      <c r="W886">
        <v>131572</v>
      </c>
      <c r="X886" t="s">
        <v>965</v>
      </c>
      <c r="Y886">
        <v>131613</v>
      </c>
      <c r="Z886" t="s">
        <v>325</v>
      </c>
      <c r="AA886" t="s">
        <v>107</v>
      </c>
      <c r="AB886" t="s">
        <v>1701</v>
      </c>
    </row>
    <row r="887" spans="18:28" x14ac:dyDescent="0.35">
      <c r="R887" s="31">
        <v>911</v>
      </c>
      <c r="S887" t="s">
        <v>605</v>
      </c>
      <c r="T887" t="s">
        <v>606</v>
      </c>
      <c r="U887" t="s">
        <v>607</v>
      </c>
      <c r="V887" t="s">
        <v>965</v>
      </c>
      <c r="W887">
        <v>131572</v>
      </c>
      <c r="X887" t="s">
        <v>965</v>
      </c>
      <c r="Y887">
        <v>131613</v>
      </c>
      <c r="Z887" t="s">
        <v>325</v>
      </c>
      <c r="AA887" t="s">
        <v>107</v>
      </c>
      <c r="AB887" t="s">
        <v>1701</v>
      </c>
    </row>
    <row r="888" spans="18:28" x14ac:dyDescent="0.35">
      <c r="R888" s="31">
        <v>912</v>
      </c>
      <c r="S888" t="s">
        <v>605</v>
      </c>
      <c r="T888" t="s">
        <v>606</v>
      </c>
      <c r="U888" t="s">
        <v>607</v>
      </c>
      <c r="V888" t="s">
        <v>965</v>
      </c>
      <c r="W888">
        <v>131572</v>
      </c>
      <c r="X888" t="s">
        <v>965</v>
      </c>
      <c r="Y888">
        <v>131613</v>
      </c>
      <c r="Z888" t="s">
        <v>325</v>
      </c>
      <c r="AA888" t="s">
        <v>107</v>
      </c>
      <c r="AB888" t="s">
        <v>1701</v>
      </c>
    </row>
    <row r="889" spans="18:28" x14ac:dyDescent="0.35">
      <c r="R889" s="31">
        <v>913</v>
      </c>
      <c r="S889" t="s">
        <v>605</v>
      </c>
      <c r="T889" t="s">
        <v>606</v>
      </c>
      <c r="U889" t="s">
        <v>607</v>
      </c>
      <c r="V889" t="s">
        <v>965</v>
      </c>
      <c r="W889">
        <v>131572</v>
      </c>
      <c r="X889" t="s">
        <v>965</v>
      </c>
      <c r="Y889">
        <v>131613</v>
      </c>
      <c r="Z889" t="s">
        <v>325</v>
      </c>
      <c r="AA889" t="s">
        <v>107</v>
      </c>
      <c r="AB889" t="s">
        <v>1701</v>
      </c>
    </row>
    <row r="890" spans="18:28" x14ac:dyDescent="0.35">
      <c r="R890" s="31">
        <v>914</v>
      </c>
      <c r="S890" t="s">
        <v>605</v>
      </c>
      <c r="T890" t="s">
        <v>606</v>
      </c>
      <c r="U890" t="s">
        <v>607</v>
      </c>
      <c r="V890" t="s">
        <v>965</v>
      </c>
      <c r="W890">
        <v>131572</v>
      </c>
      <c r="X890" t="s">
        <v>965</v>
      </c>
      <c r="Y890">
        <v>131613</v>
      </c>
      <c r="Z890" t="s">
        <v>325</v>
      </c>
      <c r="AA890" t="s">
        <v>107</v>
      </c>
      <c r="AB890" t="s">
        <v>1701</v>
      </c>
    </row>
    <row r="891" spans="18:28" x14ac:dyDescent="0.35">
      <c r="R891" s="31">
        <v>915</v>
      </c>
      <c r="S891" t="s">
        <v>605</v>
      </c>
      <c r="T891" t="s">
        <v>606</v>
      </c>
      <c r="U891" t="s">
        <v>607</v>
      </c>
      <c r="V891" t="s">
        <v>965</v>
      </c>
      <c r="W891">
        <v>131572</v>
      </c>
      <c r="X891" t="s">
        <v>965</v>
      </c>
      <c r="Y891">
        <v>131613</v>
      </c>
      <c r="Z891" t="s">
        <v>325</v>
      </c>
      <c r="AA891" t="s">
        <v>107</v>
      </c>
      <c r="AB891" t="s">
        <v>1701</v>
      </c>
    </row>
    <row r="892" spans="18:28" x14ac:dyDescent="0.35">
      <c r="R892" s="31">
        <v>916</v>
      </c>
      <c r="S892" t="s">
        <v>605</v>
      </c>
      <c r="T892" t="s">
        <v>606</v>
      </c>
      <c r="U892" t="s">
        <v>607</v>
      </c>
      <c r="V892" t="s">
        <v>965</v>
      </c>
      <c r="W892">
        <v>131572</v>
      </c>
      <c r="X892" t="s">
        <v>965</v>
      </c>
      <c r="Y892">
        <v>131613</v>
      </c>
      <c r="Z892" t="s">
        <v>325</v>
      </c>
      <c r="AA892" t="s">
        <v>107</v>
      </c>
      <c r="AB892" t="s">
        <v>1701</v>
      </c>
    </row>
    <row r="893" spans="18:28" x14ac:dyDescent="0.35">
      <c r="R893" s="31">
        <v>917</v>
      </c>
      <c r="S893" t="s">
        <v>605</v>
      </c>
      <c r="T893" t="s">
        <v>606</v>
      </c>
      <c r="U893" t="s">
        <v>607</v>
      </c>
      <c r="V893" t="s">
        <v>965</v>
      </c>
      <c r="W893">
        <v>131572</v>
      </c>
      <c r="X893" t="s">
        <v>965</v>
      </c>
      <c r="Y893">
        <v>131613</v>
      </c>
      <c r="Z893" t="s">
        <v>325</v>
      </c>
      <c r="AA893" t="s">
        <v>107</v>
      </c>
      <c r="AB893" t="s">
        <v>1701</v>
      </c>
    </row>
    <row r="894" spans="18:28" x14ac:dyDescent="0.35">
      <c r="R894" s="31">
        <v>918</v>
      </c>
      <c r="S894" t="s">
        <v>605</v>
      </c>
      <c r="T894" t="s">
        <v>606</v>
      </c>
      <c r="U894" t="s">
        <v>607</v>
      </c>
      <c r="V894" t="s">
        <v>965</v>
      </c>
      <c r="W894">
        <v>131572</v>
      </c>
      <c r="X894" t="s">
        <v>965</v>
      </c>
      <c r="Y894">
        <v>131613</v>
      </c>
      <c r="Z894" t="s">
        <v>325</v>
      </c>
      <c r="AA894" t="s">
        <v>107</v>
      </c>
      <c r="AB894" t="s">
        <v>1701</v>
      </c>
    </row>
    <row r="895" spans="18:28" x14ac:dyDescent="0.35">
      <c r="R895" s="31">
        <v>919</v>
      </c>
      <c r="S895" t="s">
        <v>605</v>
      </c>
      <c r="T895" t="s">
        <v>606</v>
      </c>
      <c r="U895" t="s">
        <v>607</v>
      </c>
      <c r="V895" t="s">
        <v>965</v>
      </c>
      <c r="W895">
        <v>131572</v>
      </c>
      <c r="X895" t="s">
        <v>965</v>
      </c>
      <c r="Y895">
        <v>131613</v>
      </c>
      <c r="Z895" t="s">
        <v>325</v>
      </c>
      <c r="AA895" t="s">
        <v>107</v>
      </c>
      <c r="AB895" t="s">
        <v>1701</v>
      </c>
    </row>
    <row r="896" spans="18:28" x14ac:dyDescent="0.35">
      <c r="R896" s="31">
        <v>920</v>
      </c>
      <c r="S896" t="s">
        <v>605</v>
      </c>
      <c r="T896" t="s">
        <v>606</v>
      </c>
      <c r="U896" t="s">
        <v>607</v>
      </c>
      <c r="V896" t="s">
        <v>965</v>
      </c>
      <c r="W896">
        <v>131572</v>
      </c>
      <c r="X896" t="s">
        <v>965</v>
      </c>
      <c r="Y896">
        <v>131613</v>
      </c>
      <c r="Z896" t="s">
        <v>325</v>
      </c>
      <c r="AA896" t="s">
        <v>107</v>
      </c>
      <c r="AB896" t="s">
        <v>1701</v>
      </c>
    </row>
    <row r="897" spans="18:28" x14ac:dyDescent="0.35">
      <c r="R897" s="31">
        <v>921</v>
      </c>
      <c r="S897" t="s">
        <v>605</v>
      </c>
      <c r="T897" t="s">
        <v>606</v>
      </c>
      <c r="U897" t="s">
        <v>607</v>
      </c>
      <c r="V897" t="s">
        <v>965</v>
      </c>
      <c r="W897">
        <v>131572</v>
      </c>
      <c r="X897" t="s">
        <v>965</v>
      </c>
      <c r="Y897">
        <v>131613</v>
      </c>
      <c r="Z897" t="s">
        <v>325</v>
      </c>
      <c r="AA897" t="s">
        <v>107</v>
      </c>
      <c r="AB897" t="s">
        <v>1701</v>
      </c>
    </row>
    <row r="898" spans="18:28" x14ac:dyDescent="0.35">
      <c r="R898" s="31">
        <v>922</v>
      </c>
      <c r="S898" t="s">
        <v>605</v>
      </c>
      <c r="T898" t="s">
        <v>606</v>
      </c>
      <c r="U898" t="s">
        <v>607</v>
      </c>
      <c r="V898" t="s">
        <v>965</v>
      </c>
      <c r="W898">
        <v>131572</v>
      </c>
      <c r="X898" t="s">
        <v>965</v>
      </c>
      <c r="Y898">
        <v>131613</v>
      </c>
      <c r="Z898" t="s">
        <v>325</v>
      </c>
      <c r="AA898" t="s">
        <v>107</v>
      </c>
      <c r="AB898" t="s">
        <v>1701</v>
      </c>
    </row>
    <row r="899" spans="18:28" x14ac:dyDescent="0.35">
      <c r="R899" s="31">
        <v>923</v>
      </c>
      <c r="S899" t="s">
        <v>605</v>
      </c>
      <c r="T899" t="s">
        <v>606</v>
      </c>
      <c r="U899" t="s">
        <v>607</v>
      </c>
      <c r="V899" t="s">
        <v>965</v>
      </c>
      <c r="W899">
        <v>131572</v>
      </c>
      <c r="X899" t="s">
        <v>965</v>
      </c>
      <c r="Y899">
        <v>131613</v>
      </c>
      <c r="Z899" t="s">
        <v>325</v>
      </c>
      <c r="AA899" t="s">
        <v>107</v>
      </c>
      <c r="AB899" t="s">
        <v>1701</v>
      </c>
    </row>
    <row r="900" spans="18:28" x14ac:dyDescent="0.35">
      <c r="R900" s="31">
        <v>924</v>
      </c>
      <c r="S900" t="s">
        <v>605</v>
      </c>
      <c r="T900" t="s">
        <v>606</v>
      </c>
      <c r="U900" t="s">
        <v>607</v>
      </c>
      <c r="V900" t="s">
        <v>965</v>
      </c>
      <c r="W900">
        <v>131572</v>
      </c>
      <c r="X900" t="s">
        <v>965</v>
      </c>
      <c r="Y900">
        <v>131613</v>
      </c>
      <c r="Z900" t="s">
        <v>325</v>
      </c>
      <c r="AA900" t="s">
        <v>107</v>
      </c>
      <c r="AB900" t="s">
        <v>1701</v>
      </c>
    </row>
    <row r="901" spans="18:28" x14ac:dyDescent="0.35">
      <c r="R901" s="31">
        <v>925</v>
      </c>
      <c r="S901" t="s">
        <v>605</v>
      </c>
      <c r="T901" t="s">
        <v>606</v>
      </c>
      <c r="U901" t="s">
        <v>607</v>
      </c>
      <c r="V901" t="s">
        <v>965</v>
      </c>
      <c r="W901">
        <v>131572</v>
      </c>
      <c r="X901" t="s">
        <v>965</v>
      </c>
      <c r="Y901">
        <v>131613</v>
      </c>
      <c r="Z901" t="s">
        <v>325</v>
      </c>
      <c r="AA901" t="s">
        <v>107</v>
      </c>
      <c r="AB901" t="s">
        <v>1701</v>
      </c>
    </row>
    <row r="902" spans="18:28" x14ac:dyDescent="0.35">
      <c r="R902" s="31">
        <v>926</v>
      </c>
      <c r="S902" t="s">
        <v>605</v>
      </c>
      <c r="T902" t="s">
        <v>606</v>
      </c>
      <c r="U902" t="s">
        <v>607</v>
      </c>
      <c r="V902" t="s">
        <v>965</v>
      </c>
      <c r="W902">
        <v>131572</v>
      </c>
      <c r="X902" t="s">
        <v>965</v>
      </c>
      <c r="Y902">
        <v>131613</v>
      </c>
      <c r="Z902" t="s">
        <v>325</v>
      </c>
      <c r="AA902" t="s">
        <v>107</v>
      </c>
      <c r="AB902" t="s">
        <v>1701</v>
      </c>
    </row>
    <row r="903" spans="18:28" x14ac:dyDescent="0.35">
      <c r="R903" s="31">
        <v>927</v>
      </c>
      <c r="S903" t="s">
        <v>605</v>
      </c>
      <c r="T903" t="s">
        <v>606</v>
      </c>
      <c r="U903" t="s">
        <v>607</v>
      </c>
      <c r="V903" t="s">
        <v>965</v>
      </c>
      <c r="W903">
        <v>131572</v>
      </c>
      <c r="X903" t="s">
        <v>965</v>
      </c>
      <c r="Y903">
        <v>131613</v>
      </c>
      <c r="Z903" t="s">
        <v>325</v>
      </c>
      <c r="AA903" t="s">
        <v>107</v>
      </c>
      <c r="AB903" t="s">
        <v>1701</v>
      </c>
    </row>
    <row r="904" spans="18:28" x14ac:dyDescent="0.35">
      <c r="R904" s="31">
        <v>928</v>
      </c>
      <c r="S904" t="s">
        <v>605</v>
      </c>
      <c r="T904" t="s">
        <v>606</v>
      </c>
      <c r="U904" t="s">
        <v>607</v>
      </c>
      <c r="V904" t="s">
        <v>965</v>
      </c>
      <c r="W904">
        <v>131572</v>
      </c>
      <c r="X904" t="s">
        <v>965</v>
      </c>
      <c r="Y904">
        <v>131613</v>
      </c>
      <c r="Z904" t="s">
        <v>325</v>
      </c>
      <c r="AA904" t="s">
        <v>107</v>
      </c>
      <c r="AB904" t="s">
        <v>1701</v>
      </c>
    </row>
    <row r="905" spans="18:28" x14ac:dyDescent="0.35">
      <c r="R905" s="31">
        <v>929</v>
      </c>
      <c r="S905" t="s">
        <v>605</v>
      </c>
      <c r="T905" t="s">
        <v>606</v>
      </c>
      <c r="U905" t="s">
        <v>607</v>
      </c>
      <c r="V905" t="s">
        <v>965</v>
      </c>
      <c r="W905">
        <v>131572</v>
      </c>
      <c r="X905" t="s">
        <v>965</v>
      </c>
      <c r="Y905">
        <v>131613</v>
      </c>
      <c r="Z905" t="s">
        <v>325</v>
      </c>
      <c r="AA905" t="s">
        <v>107</v>
      </c>
      <c r="AB905" t="s">
        <v>1701</v>
      </c>
    </row>
    <row r="906" spans="18:28" x14ac:dyDescent="0.35">
      <c r="R906" s="31">
        <v>930</v>
      </c>
      <c r="S906" t="s">
        <v>605</v>
      </c>
      <c r="T906" t="s">
        <v>606</v>
      </c>
      <c r="U906" t="s">
        <v>607</v>
      </c>
      <c r="V906" t="s">
        <v>965</v>
      </c>
      <c r="W906">
        <v>131572</v>
      </c>
      <c r="X906" t="s">
        <v>965</v>
      </c>
      <c r="Y906">
        <v>131613</v>
      </c>
      <c r="Z906" t="s">
        <v>325</v>
      </c>
      <c r="AA906" t="s">
        <v>107</v>
      </c>
      <c r="AB906" t="s">
        <v>1701</v>
      </c>
    </row>
    <row r="907" spans="18:28" x14ac:dyDescent="0.35">
      <c r="R907" s="31">
        <v>931</v>
      </c>
      <c r="S907" t="s">
        <v>605</v>
      </c>
      <c r="T907" t="s">
        <v>606</v>
      </c>
      <c r="U907" t="s">
        <v>607</v>
      </c>
      <c r="V907" t="s">
        <v>965</v>
      </c>
      <c r="W907">
        <v>131572</v>
      </c>
      <c r="X907" t="s">
        <v>965</v>
      </c>
      <c r="Y907">
        <v>131613</v>
      </c>
      <c r="Z907" t="s">
        <v>325</v>
      </c>
      <c r="AA907" t="s">
        <v>107</v>
      </c>
      <c r="AB907" t="s">
        <v>1701</v>
      </c>
    </row>
    <row r="908" spans="18:28" x14ac:dyDescent="0.35">
      <c r="R908" s="31">
        <v>932</v>
      </c>
      <c r="S908" t="s">
        <v>605</v>
      </c>
      <c r="T908" t="s">
        <v>606</v>
      </c>
      <c r="U908" t="s">
        <v>607</v>
      </c>
      <c r="V908" t="s">
        <v>965</v>
      </c>
      <c r="W908">
        <v>131572</v>
      </c>
      <c r="X908" t="s">
        <v>965</v>
      </c>
      <c r="Y908">
        <v>131613</v>
      </c>
      <c r="Z908" t="s">
        <v>325</v>
      </c>
      <c r="AA908" t="s">
        <v>107</v>
      </c>
      <c r="AB908" t="s">
        <v>1701</v>
      </c>
    </row>
    <row r="909" spans="18:28" x14ac:dyDescent="0.35">
      <c r="R909" s="31">
        <v>933</v>
      </c>
      <c r="S909" t="s">
        <v>605</v>
      </c>
      <c r="T909" t="s">
        <v>606</v>
      </c>
      <c r="U909" t="s">
        <v>607</v>
      </c>
      <c r="V909" t="s">
        <v>965</v>
      </c>
      <c r="W909">
        <v>131572</v>
      </c>
      <c r="X909" t="s">
        <v>965</v>
      </c>
      <c r="Y909">
        <v>131613</v>
      </c>
      <c r="Z909" t="s">
        <v>325</v>
      </c>
      <c r="AA909" t="s">
        <v>107</v>
      </c>
      <c r="AB909" t="s">
        <v>1701</v>
      </c>
    </row>
    <row r="910" spans="18:28" x14ac:dyDescent="0.35">
      <c r="R910" s="31">
        <v>934</v>
      </c>
      <c r="S910" t="s">
        <v>605</v>
      </c>
      <c r="T910" t="s">
        <v>606</v>
      </c>
      <c r="U910" t="s">
        <v>607</v>
      </c>
      <c r="V910" t="s">
        <v>965</v>
      </c>
      <c r="W910">
        <v>131572</v>
      </c>
      <c r="X910" t="s">
        <v>965</v>
      </c>
      <c r="Y910">
        <v>131613</v>
      </c>
      <c r="Z910" t="s">
        <v>325</v>
      </c>
      <c r="AA910" t="s">
        <v>107</v>
      </c>
      <c r="AB910" t="s">
        <v>1701</v>
      </c>
    </row>
    <row r="911" spans="18:28" x14ac:dyDescent="0.35">
      <c r="R911" s="31">
        <v>935</v>
      </c>
      <c r="S911" t="s">
        <v>605</v>
      </c>
      <c r="T911" t="s">
        <v>606</v>
      </c>
      <c r="U911" t="s">
        <v>607</v>
      </c>
      <c r="V911" t="s">
        <v>965</v>
      </c>
      <c r="W911">
        <v>131572</v>
      </c>
      <c r="X911" t="s">
        <v>965</v>
      </c>
      <c r="Y911">
        <v>131613</v>
      </c>
      <c r="Z911" t="s">
        <v>325</v>
      </c>
      <c r="AA911" t="s">
        <v>107</v>
      </c>
      <c r="AB911" t="s">
        <v>1701</v>
      </c>
    </row>
    <row r="912" spans="18:28" x14ac:dyDescent="0.35">
      <c r="R912" s="31">
        <v>936</v>
      </c>
      <c r="S912" t="s">
        <v>605</v>
      </c>
      <c r="T912" t="s">
        <v>606</v>
      </c>
      <c r="U912" t="s">
        <v>607</v>
      </c>
      <c r="V912" t="s">
        <v>965</v>
      </c>
      <c r="W912">
        <v>131572</v>
      </c>
      <c r="X912" t="s">
        <v>965</v>
      </c>
      <c r="Y912">
        <v>131613</v>
      </c>
      <c r="Z912" t="s">
        <v>325</v>
      </c>
      <c r="AA912" t="s">
        <v>107</v>
      </c>
      <c r="AB912" t="s">
        <v>1701</v>
      </c>
    </row>
    <row r="913" spans="18:28" x14ac:dyDescent="0.35">
      <c r="R913" s="31">
        <v>937</v>
      </c>
      <c r="S913" t="s">
        <v>605</v>
      </c>
      <c r="T913" t="s">
        <v>606</v>
      </c>
      <c r="U913" t="s">
        <v>607</v>
      </c>
      <c r="V913" t="s">
        <v>965</v>
      </c>
      <c r="W913">
        <v>131572</v>
      </c>
      <c r="X913" t="s">
        <v>965</v>
      </c>
      <c r="Y913">
        <v>131613</v>
      </c>
      <c r="Z913" t="s">
        <v>325</v>
      </c>
      <c r="AA913" t="s">
        <v>107</v>
      </c>
      <c r="AB913" t="s">
        <v>1701</v>
      </c>
    </row>
    <row r="914" spans="18:28" x14ac:dyDescent="0.35">
      <c r="R914" s="31">
        <v>938</v>
      </c>
      <c r="S914" t="s">
        <v>605</v>
      </c>
      <c r="T914" t="s">
        <v>606</v>
      </c>
      <c r="U914" t="s">
        <v>607</v>
      </c>
      <c r="V914" t="s">
        <v>965</v>
      </c>
      <c r="W914">
        <v>131572</v>
      </c>
      <c r="X914" t="s">
        <v>965</v>
      </c>
      <c r="Y914">
        <v>131613</v>
      </c>
      <c r="Z914" t="s">
        <v>325</v>
      </c>
      <c r="AA914" t="s">
        <v>107</v>
      </c>
      <c r="AB914" t="s">
        <v>1701</v>
      </c>
    </row>
    <row r="915" spans="18:28" x14ac:dyDescent="0.35">
      <c r="R915" s="31">
        <v>939</v>
      </c>
      <c r="S915" t="s">
        <v>605</v>
      </c>
      <c r="T915" t="s">
        <v>606</v>
      </c>
      <c r="U915" t="s">
        <v>607</v>
      </c>
      <c r="V915" t="s">
        <v>965</v>
      </c>
      <c r="W915">
        <v>131572</v>
      </c>
      <c r="X915" t="s">
        <v>965</v>
      </c>
      <c r="Y915">
        <v>131613</v>
      </c>
      <c r="Z915" t="s">
        <v>325</v>
      </c>
      <c r="AA915" t="s">
        <v>107</v>
      </c>
      <c r="AB915" t="s">
        <v>1701</v>
      </c>
    </row>
    <row r="916" spans="18:28" x14ac:dyDescent="0.35">
      <c r="R916" s="31">
        <v>940</v>
      </c>
      <c r="S916" t="s">
        <v>605</v>
      </c>
      <c r="T916" t="s">
        <v>606</v>
      </c>
      <c r="U916" t="s">
        <v>607</v>
      </c>
      <c r="V916" t="s">
        <v>965</v>
      </c>
      <c r="W916">
        <v>131572</v>
      </c>
      <c r="X916" t="s">
        <v>965</v>
      </c>
      <c r="Y916">
        <v>131613</v>
      </c>
      <c r="Z916" t="s">
        <v>325</v>
      </c>
      <c r="AA916" t="s">
        <v>107</v>
      </c>
      <c r="AB916" t="s">
        <v>1701</v>
      </c>
    </row>
    <row r="917" spans="18:28" x14ac:dyDescent="0.35">
      <c r="R917" s="31">
        <v>941</v>
      </c>
      <c r="S917" t="s">
        <v>605</v>
      </c>
      <c r="T917" t="s">
        <v>606</v>
      </c>
      <c r="U917" t="s">
        <v>607</v>
      </c>
      <c r="V917" t="s">
        <v>965</v>
      </c>
      <c r="W917">
        <v>131572</v>
      </c>
      <c r="X917" t="s">
        <v>965</v>
      </c>
      <c r="Y917">
        <v>131613</v>
      </c>
      <c r="Z917" t="s">
        <v>325</v>
      </c>
      <c r="AA917" t="s">
        <v>107</v>
      </c>
      <c r="AB917" t="s">
        <v>1701</v>
      </c>
    </row>
    <row r="918" spans="18:28" x14ac:dyDescent="0.35">
      <c r="R918" s="31">
        <v>942</v>
      </c>
      <c r="S918" t="s">
        <v>605</v>
      </c>
      <c r="T918" t="s">
        <v>606</v>
      </c>
      <c r="U918" t="s">
        <v>607</v>
      </c>
      <c r="V918" t="s">
        <v>965</v>
      </c>
      <c r="W918">
        <v>131572</v>
      </c>
      <c r="X918" t="s">
        <v>965</v>
      </c>
      <c r="Y918">
        <v>131613</v>
      </c>
      <c r="Z918" t="s">
        <v>325</v>
      </c>
      <c r="AA918" t="s">
        <v>107</v>
      </c>
      <c r="AB918" t="s">
        <v>1701</v>
      </c>
    </row>
    <row r="919" spans="18:28" x14ac:dyDescent="0.35">
      <c r="R919" s="31">
        <v>943</v>
      </c>
      <c r="S919" t="s">
        <v>605</v>
      </c>
      <c r="T919" t="s">
        <v>606</v>
      </c>
      <c r="U919" t="s">
        <v>607</v>
      </c>
      <c r="V919" t="s">
        <v>965</v>
      </c>
      <c r="W919">
        <v>131572</v>
      </c>
      <c r="X919" t="s">
        <v>965</v>
      </c>
      <c r="Y919">
        <v>131613</v>
      </c>
      <c r="Z919" t="s">
        <v>325</v>
      </c>
      <c r="AA919" t="s">
        <v>107</v>
      </c>
      <c r="AB919" t="s">
        <v>1701</v>
      </c>
    </row>
    <row r="920" spans="18:28" x14ac:dyDescent="0.35">
      <c r="R920" s="31">
        <v>944</v>
      </c>
      <c r="S920" t="s">
        <v>605</v>
      </c>
      <c r="T920" t="s">
        <v>606</v>
      </c>
      <c r="U920" t="s">
        <v>607</v>
      </c>
      <c r="V920" t="s">
        <v>965</v>
      </c>
      <c r="W920">
        <v>131572</v>
      </c>
      <c r="X920" t="s">
        <v>965</v>
      </c>
      <c r="Y920">
        <v>131613</v>
      </c>
      <c r="Z920" t="s">
        <v>325</v>
      </c>
      <c r="AA920" t="s">
        <v>107</v>
      </c>
      <c r="AB920" t="s">
        <v>1701</v>
      </c>
    </row>
    <row r="921" spans="18:28" x14ac:dyDescent="0.35">
      <c r="R921" s="31">
        <v>945</v>
      </c>
      <c r="S921" t="s">
        <v>605</v>
      </c>
      <c r="T921" t="s">
        <v>606</v>
      </c>
      <c r="U921" t="s">
        <v>607</v>
      </c>
      <c r="V921" t="s">
        <v>965</v>
      </c>
      <c r="W921">
        <v>131572</v>
      </c>
      <c r="X921" t="s">
        <v>965</v>
      </c>
      <c r="Y921">
        <v>131613</v>
      </c>
      <c r="Z921" t="s">
        <v>325</v>
      </c>
      <c r="AA921" t="s">
        <v>107</v>
      </c>
      <c r="AB921" t="s">
        <v>1701</v>
      </c>
    </row>
    <row r="922" spans="18:28" x14ac:dyDescent="0.35">
      <c r="R922" s="31">
        <v>946</v>
      </c>
      <c r="S922" t="s">
        <v>605</v>
      </c>
      <c r="T922" t="s">
        <v>606</v>
      </c>
      <c r="U922" t="s">
        <v>607</v>
      </c>
      <c r="V922" t="s">
        <v>965</v>
      </c>
      <c r="W922">
        <v>131572</v>
      </c>
      <c r="X922" t="s">
        <v>965</v>
      </c>
      <c r="Y922">
        <v>131613</v>
      </c>
      <c r="Z922" t="s">
        <v>325</v>
      </c>
      <c r="AA922" t="s">
        <v>107</v>
      </c>
      <c r="AB922" t="s">
        <v>1701</v>
      </c>
    </row>
    <row r="923" spans="18:28" x14ac:dyDescent="0.35">
      <c r="R923" s="31">
        <v>947</v>
      </c>
      <c r="S923" t="s">
        <v>605</v>
      </c>
      <c r="T923" t="s">
        <v>606</v>
      </c>
      <c r="U923" t="s">
        <v>607</v>
      </c>
      <c r="V923" t="s">
        <v>965</v>
      </c>
      <c r="W923">
        <v>131572</v>
      </c>
      <c r="X923" t="s">
        <v>965</v>
      </c>
      <c r="Y923">
        <v>131613</v>
      </c>
      <c r="Z923" t="s">
        <v>325</v>
      </c>
      <c r="AA923" t="s">
        <v>107</v>
      </c>
      <c r="AB923" t="s">
        <v>1701</v>
      </c>
    </row>
    <row r="924" spans="18:28" x14ac:dyDescent="0.35">
      <c r="R924" s="31">
        <v>948</v>
      </c>
      <c r="S924" t="s">
        <v>605</v>
      </c>
      <c r="T924" t="s">
        <v>606</v>
      </c>
      <c r="U924" t="s">
        <v>607</v>
      </c>
      <c r="V924" t="s">
        <v>965</v>
      </c>
      <c r="W924">
        <v>131572</v>
      </c>
      <c r="X924" t="s">
        <v>965</v>
      </c>
      <c r="Y924">
        <v>131613</v>
      </c>
      <c r="Z924" t="s">
        <v>325</v>
      </c>
      <c r="AA924" t="s">
        <v>107</v>
      </c>
      <c r="AB924" t="s">
        <v>1701</v>
      </c>
    </row>
    <row r="925" spans="18:28" x14ac:dyDescent="0.35">
      <c r="R925" s="31">
        <v>949</v>
      </c>
      <c r="S925" t="s">
        <v>605</v>
      </c>
      <c r="T925" t="s">
        <v>606</v>
      </c>
      <c r="U925" t="s">
        <v>607</v>
      </c>
      <c r="V925" t="s">
        <v>965</v>
      </c>
      <c r="W925">
        <v>131572</v>
      </c>
      <c r="X925" t="s">
        <v>965</v>
      </c>
      <c r="Y925">
        <v>131613</v>
      </c>
      <c r="Z925" t="s">
        <v>325</v>
      </c>
      <c r="AA925" t="s">
        <v>107</v>
      </c>
      <c r="AB925" t="s">
        <v>1701</v>
      </c>
    </row>
    <row r="926" spans="18:28" x14ac:dyDescent="0.35">
      <c r="R926" s="31">
        <v>950</v>
      </c>
      <c r="S926" t="s">
        <v>605</v>
      </c>
      <c r="T926" t="s">
        <v>606</v>
      </c>
      <c r="U926" t="s">
        <v>607</v>
      </c>
      <c r="V926" t="s">
        <v>965</v>
      </c>
      <c r="W926">
        <v>131572</v>
      </c>
      <c r="X926" t="s">
        <v>965</v>
      </c>
      <c r="Y926">
        <v>131613</v>
      </c>
      <c r="Z926" t="s">
        <v>325</v>
      </c>
      <c r="AA926" t="s">
        <v>107</v>
      </c>
      <c r="AB926" t="s">
        <v>1701</v>
      </c>
    </row>
    <row r="927" spans="18:28" x14ac:dyDescent="0.35">
      <c r="R927" s="31">
        <v>951</v>
      </c>
      <c r="S927" t="s">
        <v>605</v>
      </c>
      <c r="T927" t="s">
        <v>606</v>
      </c>
      <c r="U927" t="s">
        <v>607</v>
      </c>
      <c r="V927" t="s">
        <v>965</v>
      </c>
      <c r="W927">
        <v>131572</v>
      </c>
      <c r="X927" t="s">
        <v>965</v>
      </c>
      <c r="Y927">
        <v>131613</v>
      </c>
      <c r="Z927" t="s">
        <v>325</v>
      </c>
      <c r="AA927" t="s">
        <v>107</v>
      </c>
      <c r="AB927" t="s">
        <v>1701</v>
      </c>
    </row>
    <row r="928" spans="18:28" x14ac:dyDescent="0.35">
      <c r="R928" s="31">
        <v>952</v>
      </c>
      <c r="S928" t="s">
        <v>605</v>
      </c>
      <c r="T928" t="s">
        <v>606</v>
      </c>
      <c r="U928" t="s">
        <v>607</v>
      </c>
      <c r="V928" t="s">
        <v>965</v>
      </c>
      <c r="W928">
        <v>131572</v>
      </c>
      <c r="X928" t="s">
        <v>965</v>
      </c>
      <c r="Y928">
        <v>131613</v>
      </c>
      <c r="Z928" t="s">
        <v>325</v>
      </c>
      <c r="AA928" t="s">
        <v>107</v>
      </c>
      <c r="AB928" t="s">
        <v>1701</v>
      </c>
    </row>
    <row r="929" spans="18:28" x14ac:dyDescent="0.35">
      <c r="R929" s="31">
        <v>953</v>
      </c>
      <c r="S929" t="s">
        <v>605</v>
      </c>
      <c r="T929" t="s">
        <v>606</v>
      </c>
      <c r="U929" t="s">
        <v>607</v>
      </c>
      <c r="V929" t="s">
        <v>965</v>
      </c>
      <c r="W929">
        <v>131572</v>
      </c>
      <c r="X929" t="s">
        <v>965</v>
      </c>
      <c r="Y929">
        <v>131613</v>
      </c>
      <c r="Z929" t="s">
        <v>325</v>
      </c>
      <c r="AA929" t="s">
        <v>107</v>
      </c>
      <c r="AB929" t="s">
        <v>1701</v>
      </c>
    </row>
    <row r="930" spans="18:28" x14ac:dyDescent="0.35">
      <c r="R930" s="31">
        <v>954</v>
      </c>
      <c r="S930" t="s">
        <v>605</v>
      </c>
      <c r="T930" t="s">
        <v>606</v>
      </c>
      <c r="U930" t="s">
        <v>607</v>
      </c>
      <c r="V930" t="s">
        <v>965</v>
      </c>
      <c r="W930">
        <v>131572</v>
      </c>
      <c r="X930" t="s">
        <v>965</v>
      </c>
      <c r="Y930">
        <v>131613</v>
      </c>
      <c r="Z930" t="s">
        <v>325</v>
      </c>
      <c r="AA930" t="s">
        <v>107</v>
      </c>
      <c r="AB930" t="s">
        <v>1701</v>
      </c>
    </row>
    <row r="931" spans="18:28" x14ac:dyDescent="0.35">
      <c r="R931" s="31">
        <v>955</v>
      </c>
      <c r="S931" t="s">
        <v>605</v>
      </c>
      <c r="T931" t="s">
        <v>606</v>
      </c>
      <c r="U931" t="s">
        <v>607</v>
      </c>
      <c r="V931" t="s">
        <v>965</v>
      </c>
      <c r="W931">
        <v>131572</v>
      </c>
      <c r="X931" t="s">
        <v>965</v>
      </c>
      <c r="Y931">
        <v>131613</v>
      </c>
      <c r="Z931" t="s">
        <v>325</v>
      </c>
      <c r="AA931" t="s">
        <v>107</v>
      </c>
      <c r="AB931" t="s">
        <v>1701</v>
      </c>
    </row>
    <row r="932" spans="18:28" x14ac:dyDescent="0.35">
      <c r="R932" s="31">
        <v>956</v>
      </c>
      <c r="S932" t="s">
        <v>605</v>
      </c>
      <c r="T932" t="s">
        <v>606</v>
      </c>
      <c r="U932" t="s">
        <v>607</v>
      </c>
      <c r="V932" t="s">
        <v>965</v>
      </c>
      <c r="W932">
        <v>131572</v>
      </c>
      <c r="X932" t="s">
        <v>965</v>
      </c>
      <c r="Y932">
        <v>131613</v>
      </c>
      <c r="Z932" t="s">
        <v>325</v>
      </c>
      <c r="AA932" t="s">
        <v>107</v>
      </c>
      <c r="AB932" t="s">
        <v>1701</v>
      </c>
    </row>
    <row r="933" spans="18:28" x14ac:dyDescent="0.35">
      <c r="R933" s="31">
        <v>957</v>
      </c>
      <c r="S933" t="s">
        <v>605</v>
      </c>
      <c r="T933" t="s">
        <v>606</v>
      </c>
      <c r="U933" t="s">
        <v>607</v>
      </c>
      <c r="V933" t="s">
        <v>965</v>
      </c>
      <c r="W933">
        <v>131572</v>
      </c>
      <c r="X933" t="s">
        <v>965</v>
      </c>
      <c r="Y933">
        <v>131613</v>
      </c>
      <c r="Z933" t="s">
        <v>325</v>
      </c>
      <c r="AA933" t="s">
        <v>107</v>
      </c>
      <c r="AB933" t="s">
        <v>1701</v>
      </c>
    </row>
    <row r="934" spans="18:28" x14ac:dyDescent="0.35">
      <c r="R934" s="31">
        <v>958</v>
      </c>
      <c r="S934" t="s">
        <v>605</v>
      </c>
      <c r="T934" t="s">
        <v>606</v>
      </c>
      <c r="U934" t="s">
        <v>607</v>
      </c>
      <c r="V934" t="s">
        <v>965</v>
      </c>
      <c r="W934">
        <v>131572</v>
      </c>
      <c r="X934" t="s">
        <v>965</v>
      </c>
      <c r="Y934">
        <v>131613</v>
      </c>
      <c r="Z934" t="s">
        <v>325</v>
      </c>
      <c r="AA934" t="s">
        <v>107</v>
      </c>
      <c r="AB934" t="s">
        <v>1701</v>
      </c>
    </row>
    <row r="935" spans="18:28" x14ac:dyDescent="0.35">
      <c r="R935" s="31">
        <v>959</v>
      </c>
      <c r="S935" t="s">
        <v>605</v>
      </c>
      <c r="T935" t="s">
        <v>606</v>
      </c>
      <c r="U935" t="s">
        <v>607</v>
      </c>
      <c r="V935" t="s">
        <v>965</v>
      </c>
      <c r="W935">
        <v>131572</v>
      </c>
      <c r="X935" t="s">
        <v>965</v>
      </c>
      <c r="Y935">
        <v>131613</v>
      </c>
      <c r="Z935" t="s">
        <v>325</v>
      </c>
      <c r="AA935" t="s">
        <v>107</v>
      </c>
      <c r="AB935" t="s">
        <v>1701</v>
      </c>
    </row>
    <row r="936" spans="18:28" x14ac:dyDescent="0.35">
      <c r="R936" s="31">
        <v>960</v>
      </c>
      <c r="S936" t="s">
        <v>605</v>
      </c>
      <c r="T936" t="s">
        <v>606</v>
      </c>
      <c r="U936" t="s">
        <v>607</v>
      </c>
      <c r="V936" t="s">
        <v>965</v>
      </c>
      <c r="W936">
        <v>131572</v>
      </c>
      <c r="X936" t="s">
        <v>965</v>
      </c>
      <c r="Y936">
        <v>131613</v>
      </c>
      <c r="Z936" t="s">
        <v>325</v>
      </c>
      <c r="AA936" t="s">
        <v>107</v>
      </c>
      <c r="AB936" t="s">
        <v>1701</v>
      </c>
    </row>
    <row r="937" spans="18:28" x14ac:dyDescent="0.35">
      <c r="R937" s="31">
        <v>961</v>
      </c>
      <c r="S937" t="s">
        <v>605</v>
      </c>
      <c r="T937" t="s">
        <v>606</v>
      </c>
      <c r="U937" t="s">
        <v>607</v>
      </c>
      <c r="V937" t="s">
        <v>965</v>
      </c>
      <c r="W937">
        <v>131572</v>
      </c>
      <c r="X937" t="s">
        <v>965</v>
      </c>
      <c r="Y937">
        <v>131613</v>
      </c>
      <c r="Z937" t="s">
        <v>325</v>
      </c>
      <c r="AA937" t="s">
        <v>107</v>
      </c>
      <c r="AB937" t="s">
        <v>1701</v>
      </c>
    </row>
    <row r="938" spans="18:28" x14ac:dyDescent="0.35">
      <c r="R938" s="31">
        <v>962</v>
      </c>
      <c r="S938" t="s">
        <v>610</v>
      </c>
      <c r="T938" t="s">
        <v>228</v>
      </c>
      <c r="U938" t="s">
        <v>229</v>
      </c>
      <c r="V938" t="s">
        <v>965</v>
      </c>
      <c r="W938">
        <v>131572</v>
      </c>
      <c r="X938" t="s">
        <v>965</v>
      </c>
      <c r="Y938">
        <v>131613</v>
      </c>
      <c r="Z938" t="s">
        <v>325</v>
      </c>
      <c r="AA938" t="s">
        <v>107</v>
      </c>
      <c r="AB938" t="s">
        <v>1701</v>
      </c>
    </row>
    <row r="939" spans="18:28" x14ac:dyDescent="0.35">
      <c r="R939" s="31">
        <v>963</v>
      </c>
      <c r="S939" t="s">
        <v>610</v>
      </c>
      <c r="T939" t="s">
        <v>228</v>
      </c>
      <c r="U939" t="s">
        <v>229</v>
      </c>
      <c r="V939" t="s">
        <v>965</v>
      </c>
      <c r="W939">
        <v>131572</v>
      </c>
      <c r="X939" t="s">
        <v>965</v>
      </c>
      <c r="Y939">
        <v>131613</v>
      </c>
      <c r="Z939" t="s">
        <v>325</v>
      </c>
      <c r="AA939" t="s">
        <v>107</v>
      </c>
      <c r="AB939" t="s">
        <v>1701</v>
      </c>
    </row>
    <row r="940" spans="18:28" x14ac:dyDescent="0.35">
      <c r="R940" s="31">
        <v>964</v>
      </c>
      <c r="S940" t="s">
        <v>610</v>
      </c>
      <c r="T940" t="s">
        <v>228</v>
      </c>
      <c r="U940" t="s">
        <v>229</v>
      </c>
      <c r="V940" t="s">
        <v>965</v>
      </c>
      <c r="W940">
        <v>131572</v>
      </c>
      <c r="X940" t="s">
        <v>965</v>
      </c>
      <c r="Y940">
        <v>131613</v>
      </c>
      <c r="Z940" t="s">
        <v>325</v>
      </c>
      <c r="AA940" t="s">
        <v>107</v>
      </c>
      <c r="AB940" t="s">
        <v>1701</v>
      </c>
    </row>
    <row r="941" spans="18:28" x14ac:dyDescent="0.35">
      <c r="R941" s="31">
        <v>965</v>
      </c>
      <c r="S941" t="s">
        <v>610</v>
      </c>
      <c r="T941" t="s">
        <v>228</v>
      </c>
      <c r="U941" t="s">
        <v>229</v>
      </c>
      <c r="V941" t="s">
        <v>965</v>
      </c>
      <c r="W941">
        <v>131572</v>
      </c>
      <c r="X941" t="s">
        <v>965</v>
      </c>
      <c r="Y941">
        <v>131613</v>
      </c>
      <c r="Z941" t="s">
        <v>325</v>
      </c>
      <c r="AA941" t="s">
        <v>107</v>
      </c>
      <c r="AB941" t="s">
        <v>1701</v>
      </c>
    </row>
    <row r="942" spans="18:28" x14ac:dyDescent="0.35">
      <c r="R942" s="31">
        <v>966</v>
      </c>
      <c r="S942" t="s">
        <v>610</v>
      </c>
      <c r="T942" t="s">
        <v>228</v>
      </c>
      <c r="U942" t="s">
        <v>229</v>
      </c>
      <c r="V942" t="s">
        <v>965</v>
      </c>
      <c r="W942">
        <v>131572</v>
      </c>
      <c r="X942" t="s">
        <v>965</v>
      </c>
      <c r="Y942">
        <v>131613</v>
      </c>
      <c r="Z942" t="s">
        <v>325</v>
      </c>
      <c r="AA942" t="s">
        <v>107</v>
      </c>
      <c r="AB942" t="s">
        <v>1701</v>
      </c>
    </row>
    <row r="943" spans="18:28" x14ac:dyDescent="0.35">
      <c r="R943" s="31">
        <v>967</v>
      </c>
      <c r="S943" t="s">
        <v>613</v>
      </c>
      <c r="T943" t="s">
        <v>614</v>
      </c>
      <c r="U943" t="s">
        <v>615</v>
      </c>
      <c r="V943" t="s">
        <v>965</v>
      </c>
      <c r="W943">
        <v>131572</v>
      </c>
      <c r="X943" t="s">
        <v>965</v>
      </c>
      <c r="Y943">
        <v>131613</v>
      </c>
      <c r="Z943" t="s">
        <v>325</v>
      </c>
      <c r="AA943" t="s">
        <v>107</v>
      </c>
      <c r="AB943" t="s">
        <v>1701</v>
      </c>
    </row>
    <row r="944" spans="18:28" x14ac:dyDescent="0.35">
      <c r="R944" s="31">
        <v>968</v>
      </c>
      <c r="S944" t="s">
        <v>613</v>
      </c>
      <c r="T944" t="s">
        <v>614</v>
      </c>
      <c r="U944" t="s">
        <v>615</v>
      </c>
      <c r="V944" t="s">
        <v>965</v>
      </c>
      <c r="W944">
        <v>131572</v>
      </c>
      <c r="X944" t="s">
        <v>965</v>
      </c>
      <c r="Y944">
        <v>131613</v>
      </c>
      <c r="Z944" t="s">
        <v>325</v>
      </c>
      <c r="AA944" t="s">
        <v>107</v>
      </c>
      <c r="AB944" t="s">
        <v>1701</v>
      </c>
    </row>
    <row r="945" spans="18:28" x14ac:dyDescent="0.35">
      <c r="R945" s="31">
        <v>969</v>
      </c>
      <c r="S945" t="s">
        <v>618</v>
      </c>
      <c r="T945" t="s">
        <v>619</v>
      </c>
      <c r="U945" t="s">
        <v>620</v>
      </c>
      <c r="V945" t="s">
        <v>965</v>
      </c>
      <c r="W945">
        <v>131572</v>
      </c>
      <c r="X945" t="s">
        <v>965</v>
      </c>
      <c r="Y945">
        <v>131613</v>
      </c>
      <c r="Z945" t="s">
        <v>325</v>
      </c>
      <c r="AA945" t="s">
        <v>107</v>
      </c>
      <c r="AB945" t="s">
        <v>1701</v>
      </c>
    </row>
    <row r="946" spans="18:28" x14ac:dyDescent="0.35">
      <c r="R946" s="31">
        <v>970</v>
      </c>
      <c r="S946" t="s">
        <v>623</v>
      </c>
      <c r="T946" t="s">
        <v>624</v>
      </c>
      <c r="U946" t="s">
        <v>625</v>
      </c>
      <c r="V946" t="s">
        <v>964</v>
      </c>
      <c r="W946">
        <v>100007</v>
      </c>
      <c r="X946" t="s">
        <v>964</v>
      </c>
      <c r="Y946">
        <v>100007</v>
      </c>
      <c r="Z946" t="s">
        <v>558</v>
      </c>
      <c r="AA946" t="s">
        <v>107</v>
      </c>
      <c r="AB946" t="s">
        <v>1701</v>
      </c>
    </row>
    <row r="947" spans="18:28" x14ac:dyDescent="0.35">
      <c r="R947" s="31">
        <v>971</v>
      </c>
      <c r="S947" t="s">
        <v>623</v>
      </c>
      <c r="T947" t="s">
        <v>624</v>
      </c>
      <c r="U947" t="s">
        <v>625</v>
      </c>
      <c r="V947" t="s">
        <v>964</v>
      </c>
      <c r="W947">
        <v>100007</v>
      </c>
      <c r="X947" t="s">
        <v>964</v>
      </c>
      <c r="Y947">
        <v>100007</v>
      </c>
      <c r="Z947" t="s">
        <v>558</v>
      </c>
      <c r="AA947" t="s">
        <v>107</v>
      </c>
      <c r="AB947" t="s">
        <v>1701</v>
      </c>
    </row>
    <row r="948" spans="18:28" x14ac:dyDescent="0.35">
      <c r="R948" s="31">
        <v>972</v>
      </c>
      <c r="S948" t="s">
        <v>623</v>
      </c>
      <c r="T948" t="s">
        <v>624</v>
      </c>
      <c r="U948" t="s">
        <v>625</v>
      </c>
      <c r="V948" t="s">
        <v>964</v>
      </c>
      <c r="W948">
        <v>100007</v>
      </c>
      <c r="X948" t="s">
        <v>964</v>
      </c>
      <c r="Y948">
        <v>100007</v>
      </c>
      <c r="Z948" t="s">
        <v>558</v>
      </c>
      <c r="AA948" t="s">
        <v>107</v>
      </c>
      <c r="AB948" t="s">
        <v>1701</v>
      </c>
    </row>
    <row r="949" spans="18:28" x14ac:dyDescent="0.35">
      <c r="R949" s="31">
        <v>973</v>
      </c>
      <c r="S949" t="s">
        <v>623</v>
      </c>
      <c r="T949" t="s">
        <v>624</v>
      </c>
      <c r="U949" t="s">
        <v>625</v>
      </c>
      <c r="V949" t="s">
        <v>964</v>
      </c>
      <c r="W949">
        <v>100007</v>
      </c>
      <c r="X949" t="s">
        <v>964</v>
      </c>
      <c r="Y949">
        <v>100007</v>
      </c>
      <c r="Z949" t="s">
        <v>558</v>
      </c>
      <c r="AA949" t="s">
        <v>107</v>
      </c>
      <c r="AB949" t="s">
        <v>1701</v>
      </c>
    </row>
    <row r="950" spans="18:28" x14ac:dyDescent="0.35">
      <c r="R950" s="31">
        <v>974</v>
      </c>
      <c r="S950" t="s">
        <v>623</v>
      </c>
      <c r="T950" t="s">
        <v>624</v>
      </c>
      <c r="U950" t="s">
        <v>625</v>
      </c>
      <c r="V950" t="s">
        <v>964</v>
      </c>
      <c r="W950">
        <v>100007</v>
      </c>
      <c r="X950" t="s">
        <v>964</v>
      </c>
      <c r="Y950">
        <v>100007</v>
      </c>
      <c r="Z950" t="s">
        <v>558</v>
      </c>
      <c r="AA950" t="s">
        <v>107</v>
      </c>
      <c r="AB950" t="s">
        <v>1701</v>
      </c>
    </row>
    <row r="951" spans="18:28" x14ac:dyDescent="0.35">
      <c r="R951" s="31">
        <v>975</v>
      </c>
      <c r="S951" t="s">
        <v>623</v>
      </c>
      <c r="T951" t="s">
        <v>624</v>
      </c>
      <c r="U951" t="s">
        <v>625</v>
      </c>
      <c r="V951" t="s">
        <v>964</v>
      </c>
      <c r="W951">
        <v>100007</v>
      </c>
      <c r="X951" t="s">
        <v>964</v>
      </c>
      <c r="Y951">
        <v>100007</v>
      </c>
      <c r="Z951" t="s">
        <v>558</v>
      </c>
      <c r="AA951" t="s">
        <v>107</v>
      </c>
      <c r="AB951" t="s">
        <v>1701</v>
      </c>
    </row>
    <row r="952" spans="18:28" x14ac:dyDescent="0.35">
      <c r="R952" s="31">
        <v>976</v>
      </c>
      <c r="S952" t="s">
        <v>623</v>
      </c>
      <c r="T952" t="s">
        <v>624</v>
      </c>
      <c r="U952" t="s">
        <v>625</v>
      </c>
      <c r="V952" t="s">
        <v>964</v>
      </c>
      <c r="W952">
        <v>100007</v>
      </c>
      <c r="X952" t="s">
        <v>964</v>
      </c>
      <c r="Y952">
        <v>100007</v>
      </c>
      <c r="Z952" t="s">
        <v>558</v>
      </c>
      <c r="AA952" t="s">
        <v>107</v>
      </c>
      <c r="AB952" t="s">
        <v>1701</v>
      </c>
    </row>
    <row r="953" spans="18:28" x14ac:dyDescent="0.35">
      <c r="R953" s="31">
        <v>977</v>
      </c>
      <c r="S953" t="s">
        <v>623</v>
      </c>
      <c r="T953" t="s">
        <v>624</v>
      </c>
      <c r="U953" t="s">
        <v>625</v>
      </c>
      <c r="V953" t="s">
        <v>964</v>
      </c>
      <c r="W953">
        <v>100007</v>
      </c>
      <c r="X953" t="s">
        <v>964</v>
      </c>
      <c r="Y953">
        <v>100007</v>
      </c>
      <c r="Z953" t="s">
        <v>558</v>
      </c>
      <c r="AA953" t="s">
        <v>107</v>
      </c>
      <c r="AB953" t="s">
        <v>1701</v>
      </c>
    </row>
    <row r="954" spans="18:28" x14ac:dyDescent="0.35">
      <c r="R954" s="31">
        <v>978</v>
      </c>
      <c r="S954" t="s">
        <v>623</v>
      </c>
      <c r="T954" t="s">
        <v>624</v>
      </c>
      <c r="U954" t="s">
        <v>625</v>
      </c>
      <c r="V954" t="s">
        <v>964</v>
      </c>
      <c r="W954">
        <v>100007</v>
      </c>
      <c r="X954" t="s">
        <v>964</v>
      </c>
      <c r="Y954">
        <v>100007</v>
      </c>
      <c r="Z954" t="s">
        <v>558</v>
      </c>
      <c r="AA954" t="s">
        <v>107</v>
      </c>
      <c r="AB954" t="s">
        <v>1701</v>
      </c>
    </row>
    <row r="955" spans="18:28" x14ac:dyDescent="0.35">
      <c r="R955" s="31">
        <v>979</v>
      </c>
      <c r="S955" t="s">
        <v>623</v>
      </c>
      <c r="T955" t="s">
        <v>624</v>
      </c>
      <c r="U955" t="s">
        <v>625</v>
      </c>
      <c r="V955" t="s">
        <v>964</v>
      </c>
      <c r="W955">
        <v>100007</v>
      </c>
      <c r="X955" t="s">
        <v>964</v>
      </c>
      <c r="Y955">
        <v>100007</v>
      </c>
      <c r="Z955" t="s">
        <v>558</v>
      </c>
      <c r="AA955" t="s">
        <v>107</v>
      </c>
      <c r="AB955" t="s">
        <v>1701</v>
      </c>
    </row>
    <row r="956" spans="18:28" x14ac:dyDescent="0.35">
      <c r="R956" s="31">
        <v>980</v>
      </c>
      <c r="S956" t="s">
        <v>628</v>
      </c>
      <c r="T956" t="s">
        <v>629</v>
      </c>
      <c r="U956" t="s">
        <v>630</v>
      </c>
      <c r="V956" t="s">
        <v>964</v>
      </c>
      <c r="W956">
        <v>100007</v>
      </c>
      <c r="X956" t="s">
        <v>964</v>
      </c>
      <c r="Y956">
        <v>100007</v>
      </c>
      <c r="Z956" t="s">
        <v>558</v>
      </c>
      <c r="AA956" t="s">
        <v>107</v>
      </c>
      <c r="AB956" t="s">
        <v>1701</v>
      </c>
    </row>
    <row r="957" spans="18:28" x14ac:dyDescent="0.35">
      <c r="R957" s="31">
        <v>981</v>
      </c>
      <c r="S957" t="s">
        <v>628</v>
      </c>
      <c r="T957" t="s">
        <v>629</v>
      </c>
      <c r="U957" t="s">
        <v>630</v>
      </c>
      <c r="V957" t="s">
        <v>964</v>
      </c>
      <c r="W957">
        <v>100007</v>
      </c>
      <c r="X957" t="s">
        <v>964</v>
      </c>
      <c r="Y957">
        <v>100007</v>
      </c>
      <c r="Z957" t="s">
        <v>558</v>
      </c>
      <c r="AA957" t="s">
        <v>107</v>
      </c>
      <c r="AB957" t="s">
        <v>1701</v>
      </c>
    </row>
    <row r="958" spans="18:28" x14ac:dyDescent="0.35">
      <c r="R958" s="31">
        <v>982</v>
      </c>
      <c r="S958" t="s">
        <v>628</v>
      </c>
      <c r="T958" t="s">
        <v>629</v>
      </c>
      <c r="U958" t="s">
        <v>630</v>
      </c>
      <c r="V958" t="s">
        <v>964</v>
      </c>
      <c r="W958">
        <v>100007</v>
      </c>
      <c r="X958" t="s">
        <v>964</v>
      </c>
      <c r="Y958">
        <v>100007</v>
      </c>
      <c r="Z958" t="s">
        <v>558</v>
      </c>
      <c r="AA958" t="s">
        <v>107</v>
      </c>
      <c r="AB958" t="s">
        <v>1701</v>
      </c>
    </row>
    <row r="959" spans="18:28" x14ac:dyDescent="0.35">
      <c r="R959" s="31">
        <v>983</v>
      </c>
      <c r="S959" t="s">
        <v>628</v>
      </c>
      <c r="T959" t="s">
        <v>629</v>
      </c>
      <c r="U959" t="s">
        <v>630</v>
      </c>
      <c r="V959" t="s">
        <v>964</v>
      </c>
      <c r="W959">
        <v>100007</v>
      </c>
      <c r="X959" t="s">
        <v>964</v>
      </c>
      <c r="Y959">
        <v>100007</v>
      </c>
      <c r="Z959" t="s">
        <v>558</v>
      </c>
      <c r="AA959" t="s">
        <v>107</v>
      </c>
      <c r="AB959" t="s">
        <v>1701</v>
      </c>
    </row>
    <row r="960" spans="18:28" x14ac:dyDescent="0.35">
      <c r="R960" s="31">
        <v>984</v>
      </c>
      <c r="S960" t="s">
        <v>628</v>
      </c>
      <c r="T960" t="s">
        <v>629</v>
      </c>
      <c r="U960" t="s">
        <v>630</v>
      </c>
      <c r="V960" t="s">
        <v>964</v>
      </c>
      <c r="W960">
        <v>100007</v>
      </c>
      <c r="X960" t="s">
        <v>964</v>
      </c>
      <c r="Y960">
        <v>100007</v>
      </c>
      <c r="Z960" t="s">
        <v>558</v>
      </c>
      <c r="AA960" t="s">
        <v>107</v>
      </c>
      <c r="AB960" t="s">
        <v>1701</v>
      </c>
    </row>
    <row r="961" spans="18:28" x14ac:dyDescent="0.35">
      <c r="R961" s="31">
        <v>985</v>
      </c>
      <c r="S961" t="s">
        <v>628</v>
      </c>
      <c r="T961" t="s">
        <v>629</v>
      </c>
      <c r="U961" t="s">
        <v>630</v>
      </c>
      <c r="V961" t="s">
        <v>964</v>
      </c>
      <c r="W961">
        <v>100007</v>
      </c>
      <c r="X961" t="s">
        <v>964</v>
      </c>
      <c r="Y961">
        <v>100007</v>
      </c>
      <c r="Z961" t="s">
        <v>558</v>
      </c>
      <c r="AA961" t="s">
        <v>107</v>
      </c>
      <c r="AB961" t="s">
        <v>1701</v>
      </c>
    </row>
    <row r="962" spans="18:28" x14ac:dyDescent="0.35">
      <c r="R962" s="31">
        <v>986</v>
      </c>
      <c r="S962" t="s">
        <v>628</v>
      </c>
      <c r="T962" t="s">
        <v>629</v>
      </c>
      <c r="U962" t="s">
        <v>630</v>
      </c>
      <c r="V962" t="s">
        <v>964</v>
      </c>
      <c r="W962">
        <v>100007</v>
      </c>
      <c r="X962" t="s">
        <v>964</v>
      </c>
      <c r="Y962">
        <v>100007</v>
      </c>
      <c r="Z962" t="s">
        <v>558</v>
      </c>
      <c r="AA962" t="s">
        <v>107</v>
      </c>
      <c r="AB962" t="s">
        <v>1701</v>
      </c>
    </row>
    <row r="963" spans="18:28" x14ac:dyDescent="0.35">
      <c r="R963" s="31">
        <v>987</v>
      </c>
      <c r="S963" t="s">
        <v>628</v>
      </c>
      <c r="T963" t="s">
        <v>629</v>
      </c>
      <c r="U963" t="s">
        <v>630</v>
      </c>
      <c r="V963" t="s">
        <v>964</v>
      </c>
      <c r="W963">
        <v>100007</v>
      </c>
      <c r="X963" t="s">
        <v>964</v>
      </c>
      <c r="Y963">
        <v>100007</v>
      </c>
      <c r="Z963" t="s">
        <v>558</v>
      </c>
      <c r="AA963" t="s">
        <v>107</v>
      </c>
      <c r="AB963" t="s">
        <v>1701</v>
      </c>
    </row>
    <row r="964" spans="18:28" x14ac:dyDescent="0.35">
      <c r="R964" s="31">
        <v>988</v>
      </c>
      <c r="S964" t="s">
        <v>628</v>
      </c>
      <c r="T964" t="s">
        <v>629</v>
      </c>
      <c r="U964" t="s">
        <v>630</v>
      </c>
      <c r="V964" t="s">
        <v>964</v>
      </c>
      <c r="W964">
        <v>100007</v>
      </c>
      <c r="X964" t="s">
        <v>964</v>
      </c>
      <c r="Y964">
        <v>100007</v>
      </c>
      <c r="Z964" t="s">
        <v>558</v>
      </c>
      <c r="AA964" t="s">
        <v>107</v>
      </c>
      <c r="AB964" t="s">
        <v>1701</v>
      </c>
    </row>
    <row r="965" spans="18:28" x14ac:dyDescent="0.35">
      <c r="R965" s="31">
        <v>989</v>
      </c>
      <c r="S965" t="s">
        <v>628</v>
      </c>
      <c r="T965" t="s">
        <v>629</v>
      </c>
      <c r="U965" t="s">
        <v>630</v>
      </c>
      <c r="V965" t="s">
        <v>964</v>
      </c>
      <c r="W965">
        <v>100007</v>
      </c>
      <c r="X965" t="s">
        <v>964</v>
      </c>
      <c r="Y965">
        <v>100007</v>
      </c>
      <c r="Z965" t="s">
        <v>558</v>
      </c>
      <c r="AA965" t="s">
        <v>107</v>
      </c>
      <c r="AB965" t="s">
        <v>1701</v>
      </c>
    </row>
    <row r="966" spans="18:28" x14ac:dyDescent="0.35">
      <c r="R966" s="31">
        <v>990</v>
      </c>
      <c r="S966" t="s">
        <v>628</v>
      </c>
      <c r="T966" t="s">
        <v>629</v>
      </c>
      <c r="U966" t="s">
        <v>630</v>
      </c>
      <c r="V966" t="s">
        <v>964</v>
      </c>
      <c r="W966">
        <v>100007</v>
      </c>
      <c r="X966" t="s">
        <v>964</v>
      </c>
      <c r="Y966">
        <v>100007</v>
      </c>
      <c r="Z966" t="s">
        <v>558</v>
      </c>
      <c r="AA966" t="s">
        <v>107</v>
      </c>
      <c r="AB966" t="s">
        <v>1701</v>
      </c>
    </row>
    <row r="967" spans="18:28" x14ac:dyDescent="0.35">
      <c r="R967" s="31">
        <v>991</v>
      </c>
      <c r="S967" t="s">
        <v>628</v>
      </c>
      <c r="T967" t="s">
        <v>629</v>
      </c>
      <c r="U967" t="s">
        <v>630</v>
      </c>
      <c r="V967" t="s">
        <v>964</v>
      </c>
      <c r="W967">
        <v>100007</v>
      </c>
      <c r="X967" t="s">
        <v>964</v>
      </c>
      <c r="Y967">
        <v>100007</v>
      </c>
      <c r="Z967" t="s">
        <v>558</v>
      </c>
      <c r="AA967" t="s">
        <v>107</v>
      </c>
      <c r="AB967" t="s">
        <v>1701</v>
      </c>
    </row>
    <row r="968" spans="18:28" x14ac:dyDescent="0.35">
      <c r="R968" s="31">
        <v>992</v>
      </c>
      <c r="S968" t="s">
        <v>628</v>
      </c>
      <c r="T968" t="s">
        <v>629</v>
      </c>
      <c r="U968" t="s">
        <v>630</v>
      </c>
      <c r="V968" t="s">
        <v>964</v>
      </c>
      <c r="W968">
        <v>100007</v>
      </c>
      <c r="X968" t="s">
        <v>964</v>
      </c>
      <c r="Y968">
        <v>100007</v>
      </c>
      <c r="Z968" t="s">
        <v>558</v>
      </c>
      <c r="AA968" t="s">
        <v>107</v>
      </c>
      <c r="AB968" t="s">
        <v>1701</v>
      </c>
    </row>
    <row r="969" spans="18:28" x14ac:dyDescent="0.35">
      <c r="R969" s="31">
        <v>993</v>
      </c>
      <c r="S969" t="s">
        <v>628</v>
      </c>
      <c r="T969" t="s">
        <v>629</v>
      </c>
      <c r="U969" t="s">
        <v>630</v>
      </c>
      <c r="V969" t="s">
        <v>964</v>
      </c>
      <c r="W969">
        <v>100007</v>
      </c>
      <c r="X969" t="s">
        <v>964</v>
      </c>
      <c r="Y969">
        <v>100007</v>
      </c>
      <c r="Z969" t="s">
        <v>558</v>
      </c>
      <c r="AA969" t="s">
        <v>107</v>
      </c>
      <c r="AB969" t="s">
        <v>1701</v>
      </c>
    </row>
    <row r="970" spans="18:28" x14ac:dyDescent="0.35">
      <c r="R970" s="31">
        <v>994</v>
      </c>
      <c r="S970" t="s">
        <v>628</v>
      </c>
      <c r="T970" t="s">
        <v>629</v>
      </c>
      <c r="U970" t="s">
        <v>630</v>
      </c>
      <c r="V970" t="s">
        <v>964</v>
      </c>
      <c r="W970">
        <v>100007</v>
      </c>
      <c r="X970" t="s">
        <v>964</v>
      </c>
      <c r="Y970">
        <v>100007</v>
      </c>
      <c r="Z970" t="s">
        <v>558</v>
      </c>
      <c r="AA970" t="s">
        <v>107</v>
      </c>
      <c r="AB970" t="s">
        <v>1701</v>
      </c>
    </row>
    <row r="971" spans="18:28" x14ac:dyDescent="0.35">
      <c r="R971" s="31">
        <v>995</v>
      </c>
      <c r="S971" t="s">
        <v>633</v>
      </c>
      <c r="T971" t="s">
        <v>634</v>
      </c>
      <c r="U971" t="s">
        <v>635</v>
      </c>
      <c r="V971" t="s">
        <v>970</v>
      </c>
      <c r="W971">
        <v>131639</v>
      </c>
      <c r="X971" t="s">
        <v>332</v>
      </c>
      <c r="Y971">
        <v>131564</v>
      </c>
      <c r="Z971" t="s">
        <v>558</v>
      </c>
      <c r="AA971" t="s">
        <v>107</v>
      </c>
      <c r="AB971" t="s">
        <v>1701</v>
      </c>
    </row>
    <row r="972" spans="18:28" x14ac:dyDescent="0.35">
      <c r="R972" s="31">
        <v>996</v>
      </c>
      <c r="S972" t="s">
        <v>633</v>
      </c>
      <c r="T972" t="s">
        <v>634</v>
      </c>
      <c r="U972" t="s">
        <v>635</v>
      </c>
      <c r="V972" t="s">
        <v>970</v>
      </c>
      <c r="W972">
        <v>131639</v>
      </c>
      <c r="X972" t="s">
        <v>332</v>
      </c>
      <c r="Y972">
        <v>131564</v>
      </c>
      <c r="Z972" t="s">
        <v>558</v>
      </c>
      <c r="AA972" t="s">
        <v>107</v>
      </c>
      <c r="AB972" t="s">
        <v>1701</v>
      </c>
    </row>
    <row r="973" spans="18:28" x14ac:dyDescent="0.35">
      <c r="R973" s="31">
        <v>997</v>
      </c>
      <c r="S973" t="s">
        <v>633</v>
      </c>
      <c r="T973" t="s">
        <v>634</v>
      </c>
      <c r="U973" t="s">
        <v>635</v>
      </c>
      <c r="V973" t="s">
        <v>970</v>
      </c>
      <c r="W973">
        <v>131639</v>
      </c>
      <c r="X973" t="s">
        <v>332</v>
      </c>
      <c r="Y973">
        <v>131564</v>
      </c>
      <c r="Z973" t="s">
        <v>558</v>
      </c>
      <c r="AA973" t="s">
        <v>107</v>
      </c>
      <c r="AB973" t="s">
        <v>1701</v>
      </c>
    </row>
    <row r="974" spans="18:28" x14ac:dyDescent="0.35">
      <c r="R974" s="31">
        <v>998</v>
      </c>
      <c r="S974" t="s">
        <v>633</v>
      </c>
      <c r="T974" t="s">
        <v>634</v>
      </c>
      <c r="U974" t="s">
        <v>635</v>
      </c>
      <c r="V974" t="s">
        <v>970</v>
      </c>
      <c r="W974">
        <v>131639</v>
      </c>
      <c r="X974" t="s">
        <v>332</v>
      </c>
      <c r="Y974">
        <v>131564</v>
      </c>
      <c r="Z974" t="s">
        <v>558</v>
      </c>
      <c r="AA974" t="s">
        <v>107</v>
      </c>
      <c r="AB974" t="s">
        <v>1701</v>
      </c>
    </row>
    <row r="975" spans="18:28" x14ac:dyDescent="0.35">
      <c r="R975" s="31">
        <v>999</v>
      </c>
      <c r="S975" t="s">
        <v>633</v>
      </c>
      <c r="T975" t="s">
        <v>634</v>
      </c>
      <c r="U975" t="s">
        <v>635</v>
      </c>
      <c r="V975" t="s">
        <v>970</v>
      </c>
      <c r="W975">
        <v>131639</v>
      </c>
      <c r="X975" t="s">
        <v>332</v>
      </c>
      <c r="Y975">
        <v>131564</v>
      </c>
      <c r="Z975" t="s">
        <v>558</v>
      </c>
      <c r="AA975" t="s">
        <v>107</v>
      </c>
      <c r="AB975" t="s">
        <v>1701</v>
      </c>
    </row>
    <row r="976" spans="18:28" x14ac:dyDescent="0.35">
      <c r="R976" s="31" t="s">
        <v>639</v>
      </c>
      <c r="S976" t="s">
        <v>638</v>
      </c>
      <c r="T976" t="s">
        <v>639</v>
      </c>
      <c r="U976" t="s">
        <v>640</v>
      </c>
      <c r="V976" t="s">
        <v>238</v>
      </c>
      <c r="W976">
        <v>100004</v>
      </c>
      <c r="X976" t="s">
        <v>238</v>
      </c>
      <c r="Y976">
        <v>100004</v>
      </c>
      <c r="Z976" t="s">
        <v>558</v>
      </c>
      <c r="AA976" t="s">
        <v>107</v>
      </c>
      <c r="AB976" t="s">
        <v>1701</v>
      </c>
    </row>
    <row r="977" spans="18:28" x14ac:dyDescent="0.35">
      <c r="R977" s="31" t="s">
        <v>644</v>
      </c>
      <c r="S977" t="s">
        <v>643</v>
      </c>
      <c r="T977" t="s">
        <v>644</v>
      </c>
      <c r="U977" t="s">
        <v>645</v>
      </c>
      <c r="V977" t="s">
        <v>238</v>
      </c>
      <c r="W977">
        <v>100004</v>
      </c>
      <c r="X977" t="s">
        <v>238</v>
      </c>
      <c r="Y977">
        <v>100004</v>
      </c>
      <c r="Z977" t="s">
        <v>558</v>
      </c>
      <c r="AA977" t="s">
        <v>107</v>
      </c>
      <c r="AB977" t="s">
        <v>1701</v>
      </c>
    </row>
    <row r="978" spans="18:28" x14ac:dyDescent="0.35">
      <c r="R978" s="31" t="s">
        <v>649</v>
      </c>
      <c r="S978" t="s">
        <v>648</v>
      </c>
      <c r="T978" t="s">
        <v>649</v>
      </c>
      <c r="U978" t="s">
        <v>650</v>
      </c>
      <c r="V978" t="s">
        <v>238</v>
      </c>
      <c r="W978">
        <v>100004</v>
      </c>
      <c r="X978" t="s">
        <v>238</v>
      </c>
      <c r="Y978">
        <v>100004</v>
      </c>
      <c r="Z978" t="s">
        <v>558</v>
      </c>
      <c r="AA978" t="s">
        <v>107</v>
      </c>
      <c r="AB978" t="s">
        <v>1701</v>
      </c>
    </row>
    <row r="979" spans="18:28" x14ac:dyDescent="0.35">
      <c r="R979" s="31" t="s">
        <v>654</v>
      </c>
      <c r="S979" t="s">
        <v>653</v>
      </c>
      <c r="T979" t="s">
        <v>654</v>
      </c>
      <c r="U979" t="s">
        <v>655</v>
      </c>
      <c r="V979" t="s">
        <v>238</v>
      </c>
      <c r="W979">
        <v>100004</v>
      </c>
      <c r="X979" t="s">
        <v>238</v>
      </c>
      <c r="Y979">
        <v>100004</v>
      </c>
      <c r="Z979" t="s">
        <v>558</v>
      </c>
      <c r="AA979" t="s">
        <v>107</v>
      </c>
      <c r="AB979" t="s">
        <v>1701</v>
      </c>
    </row>
    <row r="980" spans="18:28" x14ac:dyDescent="0.35">
      <c r="R980" s="31" t="s">
        <v>659</v>
      </c>
      <c r="S980" t="s">
        <v>658</v>
      </c>
      <c r="T980" t="s">
        <v>659</v>
      </c>
      <c r="U980" t="s">
        <v>660</v>
      </c>
      <c r="V980" t="s">
        <v>238</v>
      </c>
      <c r="W980">
        <v>100004</v>
      </c>
      <c r="X980" t="s">
        <v>238</v>
      </c>
      <c r="Y980">
        <v>100004</v>
      </c>
      <c r="Z980" t="s">
        <v>558</v>
      </c>
      <c r="AA980" t="s">
        <v>107</v>
      </c>
      <c r="AB980" t="s">
        <v>1701</v>
      </c>
    </row>
    <row r="981" spans="18:28" x14ac:dyDescent="0.35">
      <c r="R981" s="31" t="s">
        <v>664</v>
      </c>
      <c r="S981" t="s">
        <v>663</v>
      </c>
      <c r="T981" t="s">
        <v>664</v>
      </c>
      <c r="U981" t="s">
        <v>665</v>
      </c>
      <c r="V981" t="s">
        <v>230</v>
      </c>
      <c r="W981">
        <v>100005</v>
      </c>
      <c r="X981" t="s">
        <v>230</v>
      </c>
      <c r="Y981">
        <v>100005</v>
      </c>
      <c r="Z981" t="s">
        <v>558</v>
      </c>
      <c r="AA981" t="s">
        <v>107</v>
      </c>
      <c r="AB981" t="s">
        <v>1701</v>
      </c>
    </row>
    <row r="982" spans="18:28" x14ac:dyDescent="0.35">
      <c r="R982" s="31" t="s">
        <v>669</v>
      </c>
      <c r="S982" t="s">
        <v>668</v>
      </c>
      <c r="T982" t="s">
        <v>669</v>
      </c>
      <c r="U982" t="s">
        <v>670</v>
      </c>
      <c r="V982" t="s">
        <v>230</v>
      </c>
      <c r="W982">
        <v>100005</v>
      </c>
      <c r="X982" t="s">
        <v>230</v>
      </c>
      <c r="Y982">
        <v>100005</v>
      </c>
      <c r="Z982" t="s">
        <v>558</v>
      </c>
      <c r="AA982" t="s">
        <v>107</v>
      </c>
      <c r="AB982" t="s">
        <v>1701</v>
      </c>
    </row>
    <row r="983" spans="18:28" x14ac:dyDescent="0.35">
      <c r="R983" s="31" t="s">
        <v>674</v>
      </c>
      <c r="S983" t="s">
        <v>673</v>
      </c>
      <c r="T983" t="s">
        <v>674</v>
      </c>
      <c r="U983" t="s">
        <v>675</v>
      </c>
      <c r="V983" t="s">
        <v>971</v>
      </c>
      <c r="W983">
        <v>100003</v>
      </c>
      <c r="X983" t="s">
        <v>971</v>
      </c>
      <c r="Y983">
        <v>100003</v>
      </c>
      <c r="Z983" t="s">
        <v>558</v>
      </c>
      <c r="AA983" t="s">
        <v>107</v>
      </c>
      <c r="AB983" t="s">
        <v>1701</v>
      </c>
    </row>
    <row r="984" spans="18:28" x14ac:dyDescent="0.35">
      <c r="R984" s="31" t="s">
        <v>679</v>
      </c>
      <c r="S984" t="s">
        <v>678</v>
      </c>
      <c r="T984" t="s">
        <v>679</v>
      </c>
      <c r="U984" t="s">
        <v>680</v>
      </c>
      <c r="V984" t="s">
        <v>971</v>
      </c>
      <c r="W984">
        <v>100003</v>
      </c>
      <c r="X984" t="s">
        <v>971</v>
      </c>
      <c r="Y984">
        <v>100003</v>
      </c>
      <c r="Z984" t="s">
        <v>558</v>
      </c>
      <c r="AA984" t="s">
        <v>107</v>
      </c>
      <c r="AB984" t="s">
        <v>1701</v>
      </c>
    </row>
    <row r="985" spans="18:28" x14ac:dyDescent="0.35">
      <c r="R985" s="31" t="s">
        <v>685</v>
      </c>
      <c r="S985" t="s">
        <v>684</v>
      </c>
      <c r="T985" t="s">
        <v>685</v>
      </c>
      <c r="U985" t="s">
        <v>686</v>
      </c>
      <c r="V985" t="s">
        <v>971</v>
      </c>
      <c r="W985">
        <v>100003</v>
      </c>
      <c r="X985" t="s">
        <v>971</v>
      </c>
      <c r="Y985">
        <v>100003</v>
      </c>
      <c r="Z985" t="s">
        <v>558</v>
      </c>
      <c r="AA985" t="s">
        <v>107</v>
      </c>
      <c r="AB985" t="s">
        <v>1701</v>
      </c>
    </row>
    <row r="986" spans="18:28" x14ac:dyDescent="0.35">
      <c r="R986" s="31" t="s">
        <v>972</v>
      </c>
      <c r="S986" t="s">
        <v>973</v>
      </c>
      <c r="T986" t="s">
        <v>972</v>
      </c>
      <c r="U986" t="s">
        <v>974</v>
      </c>
      <c r="V986" t="s">
        <v>105</v>
      </c>
      <c r="W986">
        <v>132370</v>
      </c>
      <c r="X986" t="s">
        <v>105</v>
      </c>
      <c r="Y986">
        <v>132369</v>
      </c>
      <c r="Z986" t="s">
        <v>106</v>
      </c>
      <c r="AA986" t="s">
        <v>107</v>
      </c>
      <c r="AB986" t="s">
        <v>494</v>
      </c>
    </row>
    <row r="987" spans="18:28" x14ac:dyDescent="0.35">
      <c r="R987" s="31" t="s">
        <v>975</v>
      </c>
      <c r="S987" t="s">
        <v>689</v>
      </c>
      <c r="T987" t="s">
        <v>679</v>
      </c>
      <c r="U987" t="s">
        <v>690</v>
      </c>
      <c r="V987" t="s">
        <v>971</v>
      </c>
      <c r="W987">
        <v>100003</v>
      </c>
      <c r="X987" t="s">
        <v>971</v>
      </c>
      <c r="Y987">
        <v>100003</v>
      </c>
      <c r="Z987" t="s">
        <v>558</v>
      </c>
      <c r="AA987" t="s">
        <v>107</v>
      </c>
      <c r="AB987" t="s">
        <v>1701</v>
      </c>
    </row>
    <row r="988" spans="18:28" ht="15" thickBot="1" x14ac:dyDescent="0.4">
      <c r="R988" s="31" t="s">
        <v>694</v>
      </c>
      <c r="S988" t="s">
        <v>693</v>
      </c>
      <c r="T988" t="s">
        <v>694</v>
      </c>
      <c r="U988" t="s">
        <v>695</v>
      </c>
      <c r="V988" t="s">
        <v>971</v>
      </c>
      <c r="W988">
        <v>100003</v>
      </c>
      <c r="X988" t="s">
        <v>971</v>
      </c>
      <c r="Y988">
        <v>100003</v>
      </c>
      <c r="Z988" t="s">
        <v>558</v>
      </c>
      <c r="AA988" t="s">
        <v>107</v>
      </c>
      <c r="AB988" t="s">
        <v>1701</v>
      </c>
    </row>
    <row r="989" spans="18:28" x14ac:dyDescent="0.35">
      <c r="R989" s="95" t="s">
        <v>976</v>
      </c>
      <c r="S989" s="95" t="s">
        <v>977</v>
      </c>
      <c r="T989" s="95" t="s">
        <v>978</v>
      </c>
      <c r="U989" s="96" t="s">
        <v>979</v>
      </c>
      <c r="V989" s="95" t="s">
        <v>728</v>
      </c>
      <c r="W989" s="97">
        <v>100234</v>
      </c>
      <c r="X989" s="97"/>
      <c r="Y989" s="97">
        <v>100234</v>
      </c>
      <c r="Z989" s="95" t="s">
        <v>438</v>
      </c>
      <c r="AA989" s="95" t="s">
        <v>701</v>
      </c>
      <c r="AB989" s="154" t="s">
        <v>1701</v>
      </c>
    </row>
    <row r="990" spans="18:28" x14ac:dyDescent="0.35">
      <c r="R990" s="74" t="s">
        <v>980</v>
      </c>
      <c r="S990" s="74" t="s">
        <v>981</v>
      </c>
      <c r="T990" s="74" t="s">
        <v>341</v>
      </c>
      <c r="U990" s="75" t="s">
        <v>982</v>
      </c>
      <c r="V990" s="74" t="s">
        <v>983</v>
      </c>
      <c r="W990" s="76">
        <v>100141</v>
      </c>
      <c r="X990" s="76"/>
      <c r="Y990" s="76">
        <v>100141</v>
      </c>
      <c r="Z990" s="74" t="s">
        <v>748</v>
      </c>
      <c r="AA990" s="74" t="s">
        <v>984</v>
      </c>
      <c r="AB990" s="155" t="s">
        <v>494</v>
      </c>
    </row>
    <row r="991" spans="18:28" x14ac:dyDescent="0.35">
      <c r="R991" s="56" t="s">
        <v>985</v>
      </c>
      <c r="S991" s="56" t="s">
        <v>986</v>
      </c>
      <c r="T991" s="56" t="s">
        <v>987</v>
      </c>
      <c r="U991" s="57" t="s">
        <v>988</v>
      </c>
      <c r="V991" s="56" t="s">
        <v>989</v>
      </c>
      <c r="W991" s="58">
        <v>126421</v>
      </c>
      <c r="X991" s="58" t="s">
        <v>782</v>
      </c>
      <c r="Y991" s="58">
        <v>126364</v>
      </c>
      <c r="Z991" s="56" t="s">
        <v>393</v>
      </c>
      <c r="AA991" s="56" t="s">
        <v>984</v>
      </c>
      <c r="AB991" s="156" t="s">
        <v>494</v>
      </c>
    </row>
    <row r="992" spans="18:28" x14ac:dyDescent="0.35">
      <c r="R992" s="110" t="s">
        <v>990</v>
      </c>
      <c r="S992" s="110" t="s">
        <v>991</v>
      </c>
      <c r="T992" s="110" t="s">
        <v>992</v>
      </c>
      <c r="U992" s="111" t="s">
        <v>993</v>
      </c>
      <c r="V992" s="110" t="s">
        <v>723</v>
      </c>
      <c r="W992" s="112">
        <v>100210</v>
      </c>
      <c r="X992" s="112"/>
      <c r="Y992" s="112">
        <v>100210</v>
      </c>
      <c r="Z992" s="110" t="s">
        <v>162</v>
      </c>
      <c r="AA992" s="110" t="s">
        <v>701</v>
      </c>
      <c r="AB992" s="157" t="s">
        <v>1701</v>
      </c>
    </row>
    <row r="993" spans="18:28" x14ac:dyDescent="0.35">
      <c r="R993" s="74" t="s">
        <v>994</v>
      </c>
      <c r="S993" s="74" t="s">
        <v>995</v>
      </c>
      <c r="T993" s="74" t="s">
        <v>996</v>
      </c>
      <c r="U993" s="75" t="s">
        <v>982</v>
      </c>
      <c r="V993" s="74" t="s">
        <v>983</v>
      </c>
      <c r="W993" s="76">
        <v>100141</v>
      </c>
      <c r="X993" s="76"/>
      <c r="Y993" s="76">
        <v>100141</v>
      </c>
      <c r="Z993" s="74" t="s">
        <v>748</v>
      </c>
      <c r="AA993" s="74" t="s">
        <v>984</v>
      </c>
      <c r="AB993" s="155" t="s">
        <v>494</v>
      </c>
    </row>
    <row r="994" spans="18:28" x14ac:dyDescent="0.35">
      <c r="R994" s="56" t="s">
        <v>997</v>
      </c>
      <c r="S994" s="56" t="s">
        <v>998</v>
      </c>
      <c r="T994" s="56" t="s">
        <v>999</v>
      </c>
      <c r="U994" s="57" t="s">
        <v>988</v>
      </c>
      <c r="V994" s="56" t="s">
        <v>712</v>
      </c>
      <c r="W994" s="58">
        <v>100121</v>
      </c>
      <c r="X994" s="58"/>
      <c r="Y994" s="58">
        <v>100121</v>
      </c>
      <c r="Z994" s="56" t="s">
        <v>278</v>
      </c>
      <c r="AA994" s="56" t="s">
        <v>984</v>
      </c>
      <c r="AB994" s="156" t="s">
        <v>1000</v>
      </c>
    </row>
    <row r="995" spans="18:28" x14ac:dyDescent="0.35">
      <c r="R995" s="83" t="s">
        <v>1001</v>
      </c>
      <c r="S995" s="83" t="s">
        <v>1002</v>
      </c>
      <c r="T995" s="83" t="s">
        <v>1003</v>
      </c>
      <c r="U995" s="84" t="s">
        <v>1004</v>
      </c>
      <c r="V995" s="83" t="s">
        <v>1005</v>
      </c>
      <c r="W995" s="85">
        <v>100051</v>
      </c>
      <c r="X995" s="85"/>
      <c r="Y995" s="85">
        <v>100051</v>
      </c>
      <c r="Z995" s="83" t="s">
        <v>315</v>
      </c>
      <c r="AA995" s="83" t="s">
        <v>107</v>
      </c>
      <c r="AB995" s="158" t="s">
        <v>494</v>
      </c>
    </row>
    <row r="996" spans="18:28" x14ac:dyDescent="0.35">
      <c r="R996" s="83" t="s">
        <v>1006</v>
      </c>
      <c r="S996" s="83" t="s">
        <v>1007</v>
      </c>
      <c r="T996" s="83" t="s">
        <v>1008</v>
      </c>
      <c r="U996" s="84" t="s">
        <v>1004</v>
      </c>
      <c r="V996" s="83" t="s">
        <v>1005</v>
      </c>
      <c r="W996" s="85">
        <v>100051</v>
      </c>
      <c r="X996" s="85"/>
      <c r="Y996" s="85">
        <v>100051</v>
      </c>
      <c r="Z996" s="83" t="s">
        <v>315</v>
      </c>
      <c r="AA996" s="83" t="s">
        <v>107</v>
      </c>
      <c r="AB996" s="158" t="s">
        <v>494</v>
      </c>
    </row>
    <row r="997" spans="18:28" x14ac:dyDescent="0.35">
      <c r="R997" s="68" t="s">
        <v>1009</v>
      </c>
      <c r="S997" s="68" t="s">
        <v>1010</v>
      </c>
      <c r="T997" s="68" t="s">
        <v>517</v>
      </c>
      <c r="U997" s="69" t="s">
        <v>1011</v>
      </c>
      <c r="V997" s="68" t="s">
        <v>1012</v>
      </c>
      <c r="W997" s="70">
        <v>100270</v>
      </c>
      <c r="X997" s="70"/>
      <c r="Y997" s="70">
        <v>100270</v>
      </c>
      <c r="Z997" s="68" t="s">
        <v>223</v>
      </c>
      <c r="AA997" s="68" t="s">
        <v>223</v>
      </c>
      <c r="AB997" s="159" t="s">
        <v>494</v>
      </c>
    </row>
    <row r="998" spans="18:28" x14ac:dyDescent="0.35">
      <c r="R998" s="98" t="s">
        <v>1013</v>
      </c>
      <c r="S998" s="98" t="s">
        <v>1014</v>
      </c>
      <c r="T998" s="98" t="s">
        <v>1015</v>
      </c>
      <c r="U998" s="100" t="s">
        <v>979</v>
      </c>
      <c r="V998" s="98" t="s">
        <v>719</v>
      </c>
      <c r="W998" s="99">
        <v>100153</v>
      </c>
      <c r="X998" s="99"/>
      <c r="Y998" s="99">
        <v>100153</v>
      </c>
      <c r="Z998" s="98" t="s">
        <v>240</v>
      </c>
      <c r="AA998" s="98" t="s">
        <v>984</v>
      </c>
      <c r="AB998" s="160" t="s">
        <v>494</v>
      </c>
    </row>
    <row r="999" spans="18:28" x14ac:dyDescent="0.35">
      <c r="R999" s="83" t="s">
        <v>1016</v>
      </c>
      <c r="S999" s="83" t="s">
        <v>1017</v>
      </c>
      <c r="T999" s="83" t="s">
        <v>1018</v>
      </c>
      <c r="U999" s="84" t="s">
        <v>1004</v>
      </c>
      <c r="V999" s="83" t="s">
        <v>1005</v>
      </c>
      <c r="W999" s="85">
        <v>100051</v>
      </c>
      <c r="X999" s="85"/>
      <c r="Y999" s="85">
        <v>100051</v>
      </c>
      <c r="Z999" s="83" t="s">
        <v>315</v>
      </c>
      <c r="AA999" s="83" t="s">
        <v>107</v>
      </c>
      <c r="AB999" s="158" t="s">
        <v>494</v>
      </c>
    </row>
    <row r="1000" spans="18:28" x14ac:dyDescent="0.35">
      <c r="R1000" s="116" t="s">
        <v>1019</v>
      </c>
      <c r="S1000" s="116" t="s">
        <v>1020</v>
      </c>
      <c r="T1000" s="116" t="s">
        <v>1021</v>
      </c>
      <c r="U1000" s="117" t="s">
        <v>1022</v>
      </c>
      <c r="V1000" s="116" t="s">
        <v>1023</v>
      </c>
      <c r="W1000" s="118">
        <v>100215</v>
      </c>
      <c r="X1000" s="118" t="s">
        <v>1024</v>
      </c>
      <c r="Y1000" s="118">
        <v>100216</v>
      </c>
      <c r="Z1000" s="116" t="s">
        <v>520</v>
      </c>
      <c r="AA1000" s="116" t="s">
        <v>701</v>
      </c>
      <c r="AB1000" s="161" t="s">
        <v>1701</v>
      </c>
    </row>
    <row r="1001" spans="18:28" x14ac:dyDescent="0.35">
      <c r="R1001" s="74" t="s">
        <v>1025</v>
      </c>
      <c r="S1001" s="74" t="s">
        <v>1026</v>
      </c>
      <c r="T1001" s="74" t="s">
        <v>1027</v>
      </c>
      <c r="U1001" s="75" t="s">
        <v>982</v>
      </c>
      <c r="V1001" s="74" t="s">
        <v>717</v>
      </c>
      <c r="W1001" s="76">
        <v>100133</v>
      </c>
      <c r="X1001" s="76"/>
      <c r="Y1001" s="76">
        <v>100133</v>
      </c>
      <c r="Z1001" s="74" t="s">
        <v>756</v>
      </c>
      <c r="AA1001" s="74" t="s">
        <v>984</v>
      </c>
      <c r="AB1001" s="155" t="s">
        <v>1701</v>
      </c>
    </row>
    <row r="1002" spans="18:28" x14ac:dyDescent="0.35">
      <c r="R1002" s="98" t="s">
        <v>1028</v>
      </c>
      <c r="S1002" s="98" t="s">
        <v>1029</v>
      </c>
      <c r="T1002" s="98" t="s">
        <v>571</v>
      </c>
      <c r="U1002" s="100" t="s">
        <v>979</v>
      </c>
      <c r="V1002" s="98" t="s">
        <v>1030</v>
      </c>
      <c r="W1002" s="99" t="s">
        <v>1031</v>
      </c>
      <c r="X1002" s="99" t="s">
        <v>1032</v>
      </c>
      <c r="Y1002" s="99">
        <v>100159</v>
      </c>
      <c r="Z1002" s="98" t="s">
        <v>532</v>
      </c>
      <c r="AA1002" s="98" t="s">
        <v>532</v>
      </c>
      <c r="AB1002" s="160" t="s">
        <v>532</v>
      </c>
    </row>
    <row r="1003" spans="18:28" x14ac:dyDescent="0.35">
      <c r="R1003" s="83" t="s">
        <v>1033</v>
      </c>
      <c r="S1003" s="83" t="s">
        <v>1034</v>
      </c>
      <c r="T1003" s="83" t="s">
        <v>1035</v>
      </c>
      <c r="U1003" s="84" t="s">
        <v>1004</v>
      </c>
      <c r="V1003" s="83" t="s">
        <v>1005</v>
      </c>
      <c r="W1003" s="85">
        <v>100051</v>
      </c>
      <c r="X1003" s="85"/>
      <c r="Y1003" s="85">
        <v>100051</v>
      </c>
      <c r="Z1003" s="83" t="s">
        <v>315</v>
      </c>
      <c r="AA1003" s="83" t="s">
        <v>107</v>
      </c>
      <c r="AB1003" s="158" t="s">
        <v>494</v>
      </c>
    </row>
    <row r="1004" spans="18:28" x14ac:dyDescent="0.35">
      <c r="R1004" s="86" t="s">
        <v>1036</v>
      </c>
      <c r="S1004" s="86" t="s">
        <v>1037</v>
      </c>
      <c r="T1004" s="86" t="s">
        <v>1038</v>
      </c>
      <c r="U1004" s="87" t="s">
        <v>1039</v>
      </c>
      <c r="V1004" s="86" t="s">
        <v>1040</v>
      </c>
      <c r="W1004" s="88">
        <v>100178</v>
      </c>
      <c r="X1004" s="88" t="s">
        <v>1040</v>
      </c>
      <c r="Y1004" s="88">
        <v>100179</v>
      </c>
      <c r="Z1004" s="86" t="s">
        <v>682</v>
      </c>
      <c r="AA1004" s="86" t="s">
        <v>753</v>
      </c>
      <c r="AB1004" s="162" t="s">
        <v>1701</v>
      </c>
    </row>
    <row r="1005" spans="18:28" x14ac:dyDescent="0.35">
      <c r="R1005" s="89" t="s">
        <v>1041</v>
      </c>
      <c r="S1005" s="89" t="s">
        <v>1042</v>
      </c>
      <c r="T1005" s="89" t="s">
        <v>1043</v>
      </c>
      <c r="U1005" s="90" t="s">
        <v>1044</v>
      </c>
      <c r="V1005" s="89" t="s">
        <v>728</v>
      </c>
      <c r="W1005" s="91">
        <v>100234</v>
      </c>
      <c r="X1005" s="91"/>
      <c r="Y1005" s="91">
        <v>100234</v>
      </c>
      <c r="Z1005" s="89" t="s">
        <v>438</v>
      </c>
      <c r="AA1005" s="89" t="s">
        <v>701</v>
      </c>
      <c r="AB1005" s="163" t="s">
        <v>1701</v>
      </c>
    </row>
    <row r="1006" spans="18:28" x14ac:dyDescent="0.35">
      <c r="R1006" s="83" t="s">
        <v>1045</v>
      </c>
      <c r="S1006" s="83" t="s">
        <v>1046</v>
      </c>
      <c r="T1006" s="83" t="s">
        <v>1047</v>
      </c>
      <c r="U1006" s="84" t="s">
        <v>1004</v>
      </c>
      <c r="V1006" s="83" t="s">
        <v>1005</v>
      </c>
      <c r="W1006" s="85">
        <v>100051</v>
      </c>
      <c r="X1006" s="85"/>
      <c r="Y1006" s="85">
        <v>100051</v>
      </c>
      <c r="Z1006" s="83" t="s">
        <v>315</v>
      </c>
      <c r="AA1006" s="83" t="s">
        <v>107</v>
      </c>
      <c r="AB1006" s="158" t="s">
        <v>494</v>
      </c>
    </row>
    <row r="1007" spans="18:28" x14ac:dyDescent="0.35">
      <c r="R1007" s="74" t="s">
        <v>1048</v>
      </c>
      <c r="S1007" s="74" t="s">
        <v>1049</v>
      </c>
      <c r="T1007" s="74" t="s">
        <v>1050</v>
      </c>
      <c r="U1007" s="75" t="s">
        <v>982</v>
      </c>
      <c r="V1007" s="74" t="s">
        <v>392</v>
      </c>
      <c r="W1007" s="76">
        <v>126361</v>
      </c>
      <c r="X1007" s="76"/>
      <c r="Y1007" s="76">
        <v>126361</v>
      </c>
      <c r="Z1007" s="74" t="s">
        <v>393</v>
      </c>
      <c r="AA1007" s="74" t="s">
        <v>984</v>
      </c>
      <c r="AB1007" s="155" t="s">
        <v>494</v>
      </c>
    </row>
    <row r="1008" spans="18:28" x14ac:dyDescent="0.35">
      <c r="R1008" s="83" t="s">
        <v>1051</v>
      </c>
      <c r="S1008" s="83" t="s">
        <v>1052</v>
      </c>
      <c r="T1008" s="83" t="s">
        <v>1053</v>
      </c>
      <c r="U1008" s="84" t="s">
        <v>1004</v>
      </c>
      <c r="V1008" s="83" t="s">
        <v>739</v>
      </c>
      <c r="W1008" s="85">
        <v>100281</v>
      </c>
      <c r="X1008" s="85"/>
      <c r="Y1008" s="85">
        <v>100281</v>
      </c>
      <c r="Z1008" s="83" t="s">
        <v>223</v>
      </c>
      <c r="AA1008" s="83" t="s">
        <v>223</v>
      </c>
      <c r="AB1008" s="158" t="s">
        <v>494</v>
      </c>
    </row>
    <row r="1009" spans="18:28" x14ac:dyDescent="0.35">
      <c r="R1009" s="56" t="s">
        <v>1054</v>
      </c>
      <c r="S1009" s="56" t="s">
        <v>1055</v>
      </c>
      <c r="T1009" s="56" t="s">
        <v>1056</v>
      </c>
      <c r="U1009" s="57" t="s">
        <v>988</v>
      </c>
      <c r="V1009" s="56" t="s">
        <v>721</v>
      </c>
      <c r="W1009" s="58">
        <v>126363</v>
      </c>
      <c r="X1009" s="58"/>
      <c r="Y1009" s="58">
        <v>126363</v>
      </c>
      <c r="Z1009" s="56" t="s">
        <v>393</v>
      </c>
      <c r="AA1009" s="56" t="s">
        <v>984</v>
      </c>
      <c r="AB1009" s="156" t="s">
        <v>494</v>
      </c>
    </row>
    <row r="1010" spans="18:28" x14ac:dyDescent="0.35">
      <c r="R1010" s="83" t="s">
        <v>1057</v>
      </c>
      <c r="S1010" s="83" t="s">
        <v>1058</v>
      </c>
      <c r="T1010" s="83" t="s">
        <v>1059</v>
      </c>
      <c r="U1010" s="84" t="s">
        <v>1004</v>
      </c>
      <c r="V1010" s="83" t="s">
        <v>1005</v>
      </c>
      <c r="W1010" s="85">
        <v>100051</v>
      </c>
      <c r="X1010" s="85"/>
      <c r="Y1010" s="85">
        <v>100051</v>
      </c>
      <c r="Z1010" s="83" t="s">
        <v>315</v>
      </c>
      <c r="AA1010" s="83" t="s">
        <v>107</v>
      </c>
      <c r="AB1010" s="158" t="s">
        <v>494</v>
      </c>
    </row>
    <row r="1011" spans="18:28" x14ac:dyDescent="0.35">
      <c r="R1011" s="89" t="s">
        <v>1060</v>
      </c>
      <c r="S1011" s="89" t="s">
        <v>1061</v>
      </c>
      <c r="T1011" s="89" t="s">
        <v>1062</v>
      </c>
      <c r="U1011" s="90" t="s">
        <v>1044</v>
      </c>
      <c r="V1011" s="89" t="s">
        <v>730</v>
      </c>
      <c r="W1011" s="91">
        <v>100238</v>
      </c>
      <c r="X1011" s="91"/>
      <c r="Y1011" s="91">
        <v>100238</v>
      </c>
      <c r="Z1011" s="89" t="s">
        <v>700</v>
      </c>
      <c r="AA1011" s="89" t="s">
        <v>701</v>
      </c>
      <c r="AB1011" s="163" t="s">
        <v>1701</v>
      </c>
    </row>
    <row r="1012" spans="18:28" x14ac:dyDescent="0.35">
      <c r="R1012" s="68" t="s">
        <v>1063</v>
      </c>
      <c r="S1012" s="68" t="s">
        <v>1064</v>
      </c>
      <c r="T1012" s="68" t="s">
        <v>1065</v>
      </c>
      <c r="U1012" s="69" t="s">
        <v>1011</v>
      </c>
      <c r="V1012" s="68" t="s">
        <v>1066</v>
      </c>
      <c r="W1012" s="70">
        <v>100272</v>
      </c>
      <c r="X1012" s="70" t="s">
        <v>1067</v>
      </c>
      <c r="Y1012" s="70">
        <v>100273</v>
      </c>
      <c r="Z1012" s="68" t="s">
        <v>223</v>
      </c>
      <c r="AA1012" s="68" t="s">
        <v>223</v>
      </c>
      <c r="AB1012" s="159" t="s">
        <v>494</v>
      </c>
    </row>
    <row r="1013" spans="18:28" x14ac:dyDescent="0.35">
      <c r="R1013" s="74" t="s">
        <v>1068</v>
      </c>
      <c r="S1013" s="74" t="s">
        <v>1069</v>
      </c>
      <c r="T1013" s="74" t="s">
        <v>1070</v>
      </c>
      <c r="U1013" s="75" t="s">
        <v>982</v>
      </c>
      <c r="V1013" s="74" t="s">
        <v>719</v>
      </c>
      <c r="W1013" s="76">
        <v>100153</v>
      </c>
      <c r="X1013" s="76"/>
      <c r="Y1013" s="76">
        <v>100153</v>
      </c>
      <c r="Z1013" s="74" t="s">
        <v>240</v>
      </c>
      <c r="AA1013" s="74" t="s">
        <v>984</v>
      </c>
      <c r="AB1013" s="155" t="s">
        <v>494</v>
      </c>
    </row>
    <row r="1014" spans="18:28" x14ac:dyDescent="0.35">
      <c r="R1014" s="56" t="s">
        <v>1071</v>
      </c>
      <c r="S1014" s="56" t="s">
        <v>1072</v>
      </c>
      <c r="T1014" s="56" t="s">
        <v>1073</v>
      </c>
      <c r="U1014" s="57" t="s">
        <v>988</v>
      </c>
      <c r="V1014" s="56" t="s">
        <v>533</v>
      </c>
      <c r="W1014" s="58">
        <v>130024</v>
      </c>
      <c r="X1014" s="58"/>
      <c r="Y1014" s="58">
        <v>130024</v>
      </c>
      <c r="Z1014" s="56" t="s">
        <v>278</v>
      </c>
      <c r="AA1014" s="56" t="s">
        <v>984</v>
      </c>
      <c r="AB1014" s="156" t="s">
        <v>1000</v>
      </c>
    </row>
    <row r="1015" spans="18:28" x14ac:dyDescent="0.35">
      <c r="R1015" s="56" t="s">
        <v>1074</v>
      </c>
      <c r="S1015" s="56" t="s">
        <v>1075</v>
      </c>
      <c r="T1015" s="56" t="s">
        <v>1076</v>
      </c>
      <c r="U1015" s="57" t="s">
        <v>988</v>
      </c>
      <c r="V1015" s="56" t="s">
        <v>1077</v>
      </c>
      <c r="W1015" s="58" t="s">
        <v>532</v>
      </c>
      <c r="X1015" s="58"/>
      <c r="Y1015" s="58"/>
      <c r="Z1015" s="56" t="s">
        <v>532</v>
      </c>
      <c r="AA1015" s="56" t="s">
        <v>532</v>
      </c>
      <c r="AB1015" s="156" t="s">
        <v>532</v>
      </c>
    </row>
    <row r="1016" spans="18:28" x14ac:dyDescent="0.35">
      <c r="R1016" s="68" t="s">
        <v>1078</v>
      </c>
      <c r="S1016" s="68" t="s">
        <v>1079</v>
      </c>
      <c r="T1016" s="68" t="s">
        <v>1080</v>
      </c>
      <c r="U1016" s="69" t="s">
        <v>1011</v>
      </c>
      <c r="V1016" s="68" t="s">
        <v>671</v>
      </c>
      <c r="W1016" s="70">
        <v>100267</v>
      </c>
      <c r="X1016" s="70" t="s">
        <v>671</v>
      </c>
      <c r="Y1016" s="70">
        <v>100267</v>
      </c>
      <c r="Z1016" s="68" t="s">
        <v>223</v>
      </c>
      <c r="AA1016" s="68" t="s">
        <v>223</v>
      </c>
      <c r="AB1016" s="159" t="s">
        <v>494</v>
      </c>
    </row>
    <row r="1017" spans="18:28" x14ac:dyDescent="0.35">
      <c r="R1017" s="89" t="s">
        <v>1081</v>
      </c>
      <c r="S1017" s="89" t="s">
        <v>1082</v>
      </c>
      <c r="T1017" s="89" t="s">
        <v>1083</v>
      </c>
      <c r="U1017" s="90" t="s">
        <v>1044</v>
      </c>
      <c r="V1017" s="89" t="s">
        <v>721</v>
      </c>
      <c r="W1017" s="91">
        <v>126363</v>
      </c>
      <c r="X1017" s="91" t="s">
        <v>721</v>
      </c>
      <c r="Y1017" s="91">
        <v>126363</v>
      </c>
      <c r="Z1017" s="89" t="s">
        <v>393</v>
      </c>
      <c r="AA1017" s="89" t="s">
        <v>984</v>
      </c>
      <c r="AB1017" s="163" t="s">
        <v>494</v>
      </c>
    </row>
    <row r="1018" spans="18:28" x14ac:dyDescent="0.35">
      <c r="R1018" s="83" t="s">
        <v>1084</v>
      </c>
      <c r="S1018" s="83" t="s">
        <v>1085</v>
      </c>
      <c r="T1018" s="83" t="s">
        <v>1086</v>
      </c>
      <c r="U1018" s="84" t="s">
        <v>1004</v>
      </c>
      <c r="V1018" s="83" t="s">
        <v>108</v>
      </c>
      <c r="W1018" s="85">
        <v>132370</v>
      </c>
      <c r="X1018" s="85" t="s">
        <v>105</v>
      </c>
      <c r="Y1018" s="85">
        <v>132369</v>
      </c>
      <c r="Z1018" s="83" t="s">
        <v>106</v>
      </c>
      <c r="AA1018" s="83" t="s">
        <v>107</v>
      </c>
      <c r="AB1018" s="158" t="s">
        <v>494</v>
      </c>
    </row>
    <row r="1019" spans="18:28" x14ac:dyDescent="0.35">
      <c r="R1019" s="101" t="s">
        <v>1087</v>
      </c>
      <c r="S1019" s="101" t="s">
        <v>1088</v>
      </c>
      <c r="T1019" s="101" t="s">
        <v>1089</v>
      </c>
      <c r="U1019" s="102" t="s">
        <v>1090</v>
      </c>
      <c r="V1019" s="101" t="s">
        <v>1091</v>
      </c>
      <c r="W1019" s="103">
        <v>100208</v>
      </c>
      <c r="X1019" s="103" t="s">
        <v>1092</v>
      </c>
      <c r="Y1019" s="103">
        <v>100209</v>
      </c>
      <c r="Z1019" s="101" t="s">
        <v>162</v>
      </c>
      <c r="AA1019" s="101" t="s">
        <v>701</v>
      </c>
      <c r="AB1019" s="164" t="s">
        <v>1701</v>
      </c>
    </row>
    <row r="1020" spans="18:28" x14ac:dyDescent="0.35">
      <c r="R1020" s="74" t="s">
        <v>1093</v>
      </c>
      <c r="S1020" s="74" t="s">
        <v>1094</v>
      </c>
      <c r="T1020" s="74" t="s">
        <v>1095</v>
      </c>
      <c r="U1020" s="75" t="s">
        <v>982</v>
      </c>
      <c r="V1020" s="74" t="s">
        <v>719</v>
      </c>
      <c r="W1020" s="76">
        <v>100153</v>
      </c>
      <c r="X1020" s="76"/>
      <c r="Y1020" s="76">
        <v>100153</v>
      </c>
      <c r="Z1020" s="74" t="s">
        <v>240</v>
      </c>
      <c r="AA1020" s="74" t="s">
        <v>984</v>
      </c>
      <c r="AB1020" s="155" t="s">
        <v>494</v>
      </c>
    </row>
    <row r="1021" spans="18:28" x14ac:dyDescent="0.35">
      <c r="R1021" s="56" t="s">
        <v>1096</v>
      </c>
      <c r="S1021" s="56" t="s">
        <v>1097</v>
      </c>
      <c r="T1021" s="56" t="s">
        <v>1098</v>
      </c>
      <c r="U1021" s="57" t="s">
        <v>988</v>
      </c>
      <c r="V1021" s="56" t="s">
        <v>721</v>
      </c>
      <c r="W1021" s="58">
        <v>126363</v>
      </c>
      <c r="X1021" s="58"/>
      <c r="Y1021" s="58">
        <v>126363</v>
      </c>
      <c r="Z1021" s="56" t="s">
        <v>393</v>
      </c>
      <c r="AA1021" s="56" t="s">
        <v>984</v>
      </c>
      <c r="AB1021" s="156" t="s">
        <v>494</v>
      </c>
    </row>
    <row r="1022" spans="18:28" x14ac:dyDescent="0.35">
      <c r="R1022" s="56" t="s">
        <v>1099</v>
      </c>
      <c r="S1022" s="56" t="s">
        <v>1100</v>
      </c>
      <c r="T1022" s="56" t="s">
        <v>1101</v>
      </c>
      <c r="U1022" s="57" t="s">
        <v>988</v>
      </c>
      <c r="V1022" s="56" t="s">
        <v>721</v>
      </c>
      <c r="W1022" s="58">
        <v>126363</v>
      </c>
      <c r="X1022" s="58"/>
      <c r="Y1022" s="58">
        <v>126363</v>
      </c>
      <c r="Z1022" s="56" t="s">
        <v>393</v>
      </c>
      <c r="AA1022" s="56" t="s">
        <v>984</v>
      </c>
      <c r="AB1022" s="156" t="s">
        <v>494</v>
      </c>
    </row>
    <row r="1023" spans="18:28" x14ac:dyDescent="0.35">
      <c r="R1023" s="101" t="s">
        <v>1102</v>
      </c>
      <c r="S1023" s="101" t="s">
        <v>1103</v>
      </c>
      <c r="T1023" s="101" t="s">
        <v>1104</v>
      </c>
      <c r="U1023" s="102" t="s">
        <v>1090</v>
      </c>
      <c r="V1023" s="101" t="s">
        <v>723</v>
      </c>
      <c r="W1023" s="103">
        <v>100210</v>
      </c>
      <c r="X1023" s="103"/>
      <c r="Y1023" s="103">
        <v>100210</v>
      </c>
      <c r="Z1023" s="101" t="s">
        <v>162</v>
      </c>
      <c r="AA1023" s="101" t="s">
        <v>701</v>
      </c>
      <c r="AB1023" s="164" t="s">
        <v>1701</v>
      </c>
    </row>
    <row r="1024" spans="18:28" x14ac:dyDescent="0.35">
      <c r="R1024" s="56" t="s">
        <v>1105</v>
      </c>
      <c r="S1024" s="56" t="s">
        <v>1106</v>
      </c>
      <c r="T1024" s="56" t="s">
        <v>1107</v>
      </c>
      <c r="U1024" s="57" t="s">
        <v>988</v>
      </c>
      <c r="V1024" s="56" t="s">
        <v>721</v>
      </c>
      <c r="W1024" s="58">
        <v>126363</v>
      </c>
      <c r="X1024" s="58"/>
      <c r="Y1024" s="58">
        <v>126363</v>
      </c>
      <c r="Z1024" s="56" t="s">
        <v>393</v>
      </c>
      <c r="AA1024" s="56" t="s">
        <v>984</v>
      </c>
      <c r="AB1024" s="156" t="s">
        <v>494</v>
      </c>
    </row>
    <row r="1025" spans="18:28" x14ac:dyDescent="0.35">
      <c r="R1025" s="56" t="s">
        <v>1108</v>
      </c>
      <c r="S1025" s="56" t="s">
        <v>1109</v>
      </c>
      <c r="T1025" s="56" t="s">
        <v>1110</v>
      </c>
      <c r="U1025" s="57" t="s">
        <v>988</v>
      </c>
      <c r="V1025" s="56" t="s">
        <v>721</v>
      </c>
      <c r="W1025" s="58">
        <v>126363</v>
      </c>
      <c r="X1025" s="58"/>
      <c r="Y1025" s="58">
        <v>126363</v>
      </c>
      <c r="Z1025" s="56" t="s">
        <v>393</v>
      </c>
      <c r="AA1025" s="56" t="s">
        <v>984</v>
      </c>
      <c r="AB1025" s="156" t="s">
        <v>494</v>
      </c>
    </row>
    <row r="1026" spans="18:28" x14ac:dyDescent="0.35">
      <c r="R1026" s="83" t="s">
        <v>1111</v>
      </c>
      <c r="S1026" s="83" t="s">
        <v>1112</v>
      </c>
      <c r="T1026" s="83" t="s">
        <v>360</v>
      </c>
      <c r="U1026" s="84" t="s">
        <v>1004</v>
      </c>
      <c r="V1026" s="83" t="s">
        <v>1005</v>
      </c>
      <c r="W1026" s="85">
        <v>100051</v>
      </c>
      <c r="X1026" s="85"/>
      <c r="Y1026" s="85">
        <v>100051</v>
      </c>
      <c r="Z1026" s="83" t="s">
        <v>315</v>
      </c>
      <c r="AA1026" s="83" t="s">
        <v>107</v>
      </c>
      <c r="AB1026" s="158" t="s">
        <v>494</v>
      </c>
    </row>
    <row r="1027" spans="18:28" x14ac:dyDescent="0.35">
      <c r="R1027" s="56" t="s">
        <v>1113</v>
      </c>
      <c r="S1027" s="56" t="s">
        <v>1114</v>
      </c>
      <c r="T1027" s="56" t="s">
        <v>1115</v>
      </c>
      <c r="U1027" s="57" t="s">
        <v>988</v>
      </c>
      <c r="V1027" s="56" t="s">
        <v>721</v>
      </c>
      <c r="W1027" s="58">
        <v>126363</v>
      </c>
      <c r="X1027" s="58"/>
      <c r="Y1027" s="58">
        <v>126363</v>
      </c>
      <c r="Z1027" s="56" t="s">
        <v>393</v>
      </c>
      <c r="AA1027" s="56" t="s">
        <v>984</v>
      </c>
      <c r="AB1027" s="156" t="s">
        <v>494</v>
      </c>
    </row>
    <row r="1028" spans="18:28" x14ac:dyDescent="0.35">
      <c r="R1028" s="56" t="s">
        <v>1116</v>
      </c>
      <c r="S1028" s="56" t="s">
        <v>1117</v>
      </c>
      <c r="T1028" s="56" t="s">
        <v>1118</v>
      </c>
      <c r="U1028" s="57" t="s">
        <v>988</v>
      </c>
      <c r="V1028" s="56" t="s">
        <v>721</v>
      </c>
      <c r="W1028" s="58">
        <v>126363</v>
      </c>
      <c r="X1028" s="58"/>
      <c r="Y1028" s="58">
        <v>126363</v>
      </c>
      <c r="Z1028" s="56" t="s">
        <v>393</v>
      </c>
      <c r="AA1028" s="56" t="s">
        <v>984</v>
      </c>
      <c r="AB1028" s="156" t="s">
        <v>494</v>
      </c>
    </row>
    <row r="1029" spans="18:28" x14ac:dyDescent="0.35">
      <c r="R1029" s="68" t="s">
        <v>1119</v>
      </c>
      <c r="S1029" s="68" t="s">
        <v>1120</v>
      </c>
      <c r="T1029" s="68" t="s">
        <v>1121</v>
      </c>
      <c r="U1029" s="69" t="s">
        <v>1011</v>
      </c>
      <c r="V1029" s="68" t="s">
        <v>1122</v>
      </c>
      <c r="W1029" s="70">
        <v>100275</v>
      </c>
      <c r="X1029" s="70" t="s">
        <v>1123</v>
      </c>
      <c r="Y1029" s="70">
        <v>100276</v>
      </c>
      <c r="Z1029" s="68" t="s">
        <v>223</v>
      </c>
      <c r="AA1029" s="68" t="s">
        <v>223</v>
      </c>
      <c r="AB1029" s="159" t="s">
        <v>494</v>
      </c>
    </row>
    <row r="1030" spans="18:28" x14ac:dyDescent="0.35">
      <c r="R1030" s="89" t="s">
        <v>1124</v>
      </c>
      <c r="S1030" s="89" t="s">
        <v>1125</v>
      </c>
      <c r="T1030" s="89" t="s">
        <v>1126</v>
      </c>
      <c r="U1030" s="90" t="s">
        <v>1044</v>
      </c>
      <c r="V1030" s="89" t="s">
        <v>1127</v>
      </c>
      <c r="W1030" s="91">
        <v>100244</v>
      </c>
      <c r="X1030" s="91"/>
      <c r="Y1030" s="91">
        <v>100244</v>
      </c>
      <c r="Z1030" s="89" t="s">
        <v>349</v>
      </c>
      <c r="AA1030" s="89" t="s">
        <v>701</v>
      </c>
      <c r="AB1030" s="163" t="s">
        <v>1701</v>
      </c>
    </row>
    <row r="1031" spans="18:28" x14ac:dyDescent="0.35">
      <c r="R1031" s="101" t="s">
        <v>1128</v>
      </c>
      <c r="S1031" s="101" t="s">
        <v>1129</v>
      </c>
      <c r="T1031" s="101" t="s">
        <v>1130</v>
      </c>
      <c r="U1031" s="102" t="s">
        <v>1090</v>
      </c>
      <c r="V1031" s="101" t="s">
        <v>723</v>
      </c>
      <c r="W1031" s="103">
        <v>100210</v>
      </c>
      <c r="X1031" s="103"/>
      <c r="Y1031" s="103">
        <v>100210</v>
      </c>
      <c r="Z1031" s="101" t="s">
        <v>162</v>
      </c>
      <c r="AA1031" s="101" t="s">
        <v>701</v>
      </c>
      <c r="AB1031" s="164" t="s">
        <v>1701</v>
      </c>
    </row>
    <row r="1032" spans="18:28" x14ac:dyDescent="0.35">
      <c r="R1032" s="101" t="s">
        <v>1131</v>
      </c>
      <c r="S1032" s="101" t="s">
        <v>1132</v>
      </c>
      <c r="T1032" s="101" t="s">
        <v>1133</v>
      </c>
      <c r="U1032" s="102" t="s">
        <v>1090</v>
      </c>
      <c r="V1032" s="101" t="s">
        <v>723</v>
      </c>
      <c r="W1032" s="103">
        <v>100210</v>
      </c>
      <c r="X1032" s="103"/>
      <c r="Y1032" s="103">
        <v>100210</v>
      </c>
      <c r="Z1032" s="101" t="s">
        <v>162</v>
      </c>
      <c r="AA1032" s="101" t="s">
        <v>701</v>
      </c>
      <c r="AB1032" s="164" t="s">
        <v>1701</v>
      </c>
    </row>
    <row r="1033" spans="18:28" x14ac:dyDescent="0.35">
      <c r="R1033" s="68" t="s">
        <v>1134</v>
      </c>
      <c r="S1033" s="68" t="s">
        <v>1135</v>
      </c>
      <c r="T1033" s="68" t="s">
        <v>537</v>
      </c>
      <c r="U1033" s="69" t="s">
        <v>1011</v>
      </c>
      <c r="V1033" s="68" t="s">
        <v>1136</v>
      </c>
      <c r="W1033" s="70">
        <v>100246</v>
      </c>
      <c r="X1033" s="70" t="s">
        <v>1137</v>
      </c>
      <c r="Y1033" s="70">
        <v>100247</v>
      </c>
      <c r="Z1033" s="68" t="s">
        <v>106</v>
      </c>
      <c r="AA1033" s="68" t="s">
        <v>223</v>
      </c>
      <c r="AB1033" s="159" t="s">
        <v>494</v>
      </c>
    </row>
    <row r="1034" spans="18:28" x14ac:dyDescent="0.35">
      <c r="R1034" s="56" t="s">
        <v>1138</v>
      </c>
      <c r="S1034" s="56" t="s">
        <v>1139</v>
      </c>
      <c r="T1034" s="56" t="s">
        <v>1140</v>
      </c>
      <c r="U1034" s="57" t="s">
        <v>988</v>
      </c>
      <c r="V1034" s="56" t="s">
        <v>721</v>
      </c>
      <c r="W1034" s="58">
        <v>126363</v>
      </c>
      <c r="X1034" s="58"/>
      <c r="Y1034" s="58">
        <v>126363</v>
      </c>
      <c r="Z1034" s="56" t="s">
        <v>393</v>
      </c>
      <c r="AA1034" s="56" t="s">
        <v>984</v>
      </c>
      <c r="AB1034" s="156" t="s">
        <v>494</v>
      </c>
    </row>
    <row r="1035" spans="18:28" x14ac:dyDescent="0.35">
      <c r="R1035" s="56" t="s">
        <v>1141</v>
      </c>
      <c r="S1035" s="56" t="s">
        <v>1142</v>
      </c>
      <c r="T1035" s="56" t="s">
        <v>1143</v>
      </c>
      <c r="U1035" s="57" t="s">
        <v>988</v>
      </c>
      <c r="V1035" s="56" t="s">
        <v>721</v>
      </c>
      <c r="W1035" s="58">
        <v>126363</v>
      </c>
      <c r="X1035" s="58"/>
      <c r="Y1035" s="58">
        <v>126363</v>
      </c>
      <c r="Z1035" s="56" t="s">
        <v>393</v>
      </c>
      <c r="AA1035" s="56" t="s">
        <v>984</v>
      </c>
      <c r="AB1035" s="156" t="s">
        <v>494</v>
      </c>
    </row>
    <row r="1036" spans="18:28" x14ac:dyDescent="0.35">
      <c r="R1036" s="56" t="s">
        <v>1144</v>
      </c>
      <c r="S1036" s="56" t="s">
        <v>1145</v>
      </c>
      <c r="T1036" s="56" t="s">
        <v>1146</v>
      </c>
      <c r="U1036" s="57" t="s">
        <v>988</v>
      </c>
      <c r="V1036" s="56" t="s">
        <v>721</v>
      </c>
      <c r="W1036" s="58">
        <v>126363</v>
      </c>
      <c r="X1036" s="58"/>
      <c r="Y1036" s="58">
        <v>126363</v>
      </c>
      <c r="Z1036" s="56" t="s">
        <v>393</v>
      </c>
      <c r="AA1036" s="56" t="s">
        <v>984</v>
      </c>
      <c r="AB1036" s="156" t="s">
        <v>494</v>
      </c>
    </row>
    <row r="1037" spans="18:28" x14ac:dyDescent="0.35">
      <c r="R1037" s="110" t="s">
        <v>1147</v>
      </c>
      <c r="S1037" s="110" t="s">
        <v>1148</v>
      </c>
      <c r="T1037" s="110" t="s">
        <v>1149</v>
      </c>
      <c r="U1037" s="111" t="s">
        <v>993</v>
      </c>
      <c r="V1037" s="110" t="s">
        <v>723</v>
      </c>
      <c r="W1037" s="112">
        <v>100210</v>
      </c>
      <c r="X1037" s="112"/>
      <c r="Y1037" s="112">
        <v>100210</v>
      </c>
      <c r="Z1037" s="110" t="s">
        <v>162</v>
      </c>
      <c r="AA1037" s="110" t="s">
        <v>701</v>
      </c>
      <c r="AB1037" s="157" t="s">
        <v>1701</v>
      </c>
    </row>
    <row r="1038" spans="18:28" x14ac:dyDescent="0.35">
      <c r="R1038" s="68" t="s">
        <v>1150</v>
      </c>
      <c r="S1038" s="68" t="s">
        <v>1151</v>
      </c>
      <c r="T1038" s="68" t="s">
        <v>1152</v>
      </c>
      <c r="U1038" s="69" t="s">
        <v>1011</v>
      </c>
      <c r="V1038" s="68" t="s">
        <v>739</v>
      </c>
      <c r="W1038" s="70">
        <v>100281</v>
      </c>
      <c r="X1038" s="70"/>
      <c r="Y1038" s="70">
        <v>100281</v>
      </c>
      <c r="Z1038" s="68" t="s">
        <v>223</v>
      </c>
      <c r="AA1038" s="68" t="s">
        <v>223</v>
      </c>
      <c r="AB1038" s="159" t="s">
        <v>494</v>
      </c>
    </row>
    <row r="1039" spans="18:28" x14ac:dyDescent="0.35">
      <c r="R1039" s="74" t="s">
        <v>1153</v>
      </c>
      <c r="S1039" s="74" t="s">
        <v>1154</v>
      </c>
      <c r="T1039" s="74" t="s">
        <v>1155</v>
      </c>
      <c r="U1039" s="75" t="s">
        <v>982</v>
      </c>
      <c r="V1039" s="74" t="s">
        <v>411</v>
      </c>
      <c r="W1039" s="76">
        <v>130148</v>
      </c>
      <c r="X1039" s="76"/>
      <c r="Y1039" s="76">
        <v>130148</v>
      </c>
      <c r="Z1039" s="74" t="s">
        <v>240</v>
      </c>
      <c r="AA1039" s="74" t="s">
        <v>984</v>
      </c>
      <c r="AB1039" s="155" t="s">
        <v>494</v>
      </c>
    </row>
    <row r="1040" spans="18:28" x14ac:dyDescent="0.35">
      <c r="R1040" s="83" t="s">
        <v>1156</v>
      </c>
      <c r="S1040" s="83" t="s">
        <v>1157</v>
      </c>
      <c r="T1040" s="83" t="s">
        <v>1158</v>
      </c>
      <c r="U1040" s="84" t="s">
        <v>1004</v>
      </c>
      <c r="V1040" s="83" t="s">
        <v>1159</v>
      </c>
      <c r="W1040" s="85" t="s">
        <v>1160</v>
      </c>
      <c r="X1040" s="85"/>
      <c r="Y1040" s="85"/>
      <c r="Z1040" s="83" t="s">
        <v>532</v>
      </c>
      <c r="AA1040" s="83" t="s">
        <v>532</v>
      </c>
      <c r="AB1040" s="158" t="s">
        <v>532</v>
      </c>
    </row>
    <row r="1041" spans="18:28" x14ac:dyDescent="0.35">
      <c r="R1041" s="74" t="s">
        <v>1161</v>
      </c>
      <c r="S1041" s="74" t="s">
        <v>1162</v>
      </c>
      <c r="T1041" s="74" t="s">
        <v>1163</v>
      </c>
      <c r="U1041" s="75" t="s">
        <v>982</v>
      </c>
      <c r="V1041" s="74" t="s">
        <v>983</v>
      </c>
      <c r="W1041" s="76">
        <v>100141</v>
      </c>
      <c r="X1041" s="76"/>
      <c r="Y1041" s="76">
        <v>100141</v>
      </c>
      <c r="Z1041" s="74" t="s">
        <v>748</v>
      </c>
      <c r="AA1041" s="74" t="s">
        <v>984</v>
      </c>
      <c r="AB1041" s="155" t="s">
        <v>494</v>
      </c>
    </row>
    <row r="1042" spans="18:28" x14ac:dyDescent="0.35">
      <c r="R1042" s="74" t="s">
        <v>1164</v>
      </c>
      <c r="S1042" s="74" t="s">
        <v>1165</v>
      </c>
      <c r="T1042" s="74" t="s">
        <v>1166</v>
      </c>
      <c r="U1042" s="75" t="s">
        <v>982</v>
      </c>
      <c r="V1042" s="74" t="s">
        <v>719</v>
      </c>
      <c r="W1042" s="76">
        <v>100153</v>
      </c>
      <c r="X1042" s="76"/>
      <c r="Y1042" s="76">
        <v>100153</v>
      </c>
      <c r="Z1042" s="74" t="s">
        <v>240</v>
      </c>
      <c r="AA1042" s="74" t="s">
        <v>984</v>
      </c>
      <c r="AB1042" s="155" t="s">
        <v>494</v>
      </c>
    </row>
    <row r="1043" spans="18:28" x14ac:dyDescent="0.35">
      <c r="R1043" s="74" t="s">
        <v>1167</v>
      </c>
      <c r="S1043" s="74" t="s">
        <v>1168</v>
      </c>
      <c r="T1043" s="74" t="s">
        <v>1169</v>
      </c>
      <c r="U1043" s="75" t="s">
        <v>982</v>
      </c>
      <c r="V1043" s="74" t="s">
        <v>646</v>
      </c>
      <c r="W1043" s="76">
        <v>130018</v>
      </c>
      <c r="X1043" s="76"/>
      <c r="Y1043" s="76">
        <v>130018</v>
      </c>
      <c r="Z1043" s="74" t="s">
        <v>603</v>
      </c>
      <c r="AA1043" s="74" t="s">
        <v>984</v>
      </c>
      <c r="AB1043" s="155" t="s">
        <v>1170</v>
      </c>
    </row>
    <row r="1044" spans="18:28" ht="15" thickBot="1" x14ac:dyDescent="0.4">
      <c r="R1044" s="59" t="s">
        <v>1171</v>
      </c>
      <c r="S1044" s="59" t="s">
        <v>1172</v>
      </c>
      <c r="T1044" s="59" t="s">
        <v>1173</v>
      </c>
      <c r="U1044" s="60" t="s">
        <v>988</v>
      </c>
      <c r="V1044" s="59" t="s">
        <v>721</v>
      </c>
      <c r="W1044" s="61">
        <v>126363</v>
      </c>
      <c r="X1044" s="61"/>
      <c r="Y1044" s="61">
        <v>126363</v>
      </c>
      <c r="Z1044" s="59" t="s">
        <v>393</v>
      </c>
      <c r="AA1044" s="59" t="s">
        <v>984</v>
      </c>
      <c r="AB1044" s="165" t="s">
        <v>494</v>
      </c>
    </row>
    <row r="1045" spans="18:28" x14ac:dyDescent="0.35">
      <c r="R1045" s="80" t="s">
        <v>1174</v>
      </c>
      <c r="S1045" s="80" t="s">
        <v>1175</v>
      </c>
      <c r="T1045" s="80" t="s">
        <v>1176</v>
      </c>
      <c r="U1045" s="81" t="s">
        <v>1004</v>
      </c>
      <c r="V1045" s="80" t="s">
        <v>108</v>
      </c>
      <c r="W1045" s="82">
        <v>132370</v>
      </c>
      <c r="X1045" s="82" t="s">
        <v>105</v>
      </c>
      <c r="Y1045" s="82">
        <v>132369</v>
      </c>
      <c r="Z1045" s="80" t="s">
        <v>106</v>
      </c>
      <c r="AA1045" s="80" t="s">
        <v>107</v>
      </c>
      <c r="AB1045" s="166" t="s">
        <v>494</v>
      </c>
    </row>
    <row r="1046" spans="18:28" ht="15" thickBot="1" x14ac:dyDescent="0.4">
      <c r="R1046" s="104" t="s">
        <v>1177</v>
      </c>
      <c r="S1046" s="104" t="s">
        <v>1178</v>
      </c>
      <c r="T1046" s="104" t="s">
        <v>1179</v>
      </c>
      <c r="U1046" s="105" t="s">
        <v>1090</v>
      </c>
      <c r="V1046" s="104" t="s">
        <v>723</v>
      </c>
      <c r="W1046" s="106">
        <v>100210</v>
      </c>
      <c r="X1046" s="106"/>
      <c r="Y1046" s="106">
        <v>100210</v>
      </c>
      <c r="Z1046" s="104" t="s">
        <v>162</v>
      </c>
      <c r="AA1046" s="104" t="s">
        <v>701</v>
      </c>
      <c r="AB1046" s="167" t="s">
        <v>1701</v>
      </c>
    </row>
    <row r="1047" spans="18:28" x14ac:dyDescent="0.35">
      <c r="R1047" s="65" t="s">
        <v>1180</v>
      </c>
      <c r="S1047" s="65" t="s">
        <v>1181</v>
      </c>
      <c r="T1047" s="65" t="s">
        <v>1182</v>
      </c>
      <c r="U1047" s="66" t="s">
        <v>1011</v>
      </c>
      <c r="V1047" s="65" t="s">
        <v>1183</v>
      </c>
      <c r="W1047" s="67">
        <v>100249</v>
      </c>
      <c r="X1047" s="67" t="s">
        <v>1184</v>
      </c>
      <c r="Y1047" s="67">
        <v>100250</v>
      </c>
      <c r="Z1047" s="65" t="s">
        <v>106</v>
      </c>
      <c r="AA1047" s="65" t="s">
        <v>223</v>
      </c>
      <c r="AB1047" s="168" t="s">
        <v>494</v>
      </c>
    </row>
    <row r="1048" spans="18:28" x14ac:dyDescent="0.35">
      <c r="R1048" s="86" t="s">
        <v>1185</v>
      </c>
      <c r="S1048" s="86" t="s">
        <v>1186</v>
      </c>
      <c r="T1048" s="86" t="s">
        <v>1187</v>
      </c>
      <c r="U1048" s="87" t="s">
        <v>1039</v>
      </c>
      <c r="V1048" s="86" t="s">
        <v>1188</v>
      </c>
      <c r="W1048" s="88">
        <v>128104</v>
      </c>
      <c r="X1048" s="88" t="s">
        <v>1189</v>
      </c>
      <c r="Y1048" s="88">
        <v>128106</v>
      </c>
      <c r="Z1048" s="169" t="s">
        <v>201</v>
      </c>
      <c r="AA1048" s="169" t="s">
        <v>753</v>
      </c>
      <c r="AB1048" s="170" t="s">
        <v>1701</v>
      </c>
    </row>
    <row r="1049" spans="18:28" x14ac:dyDescent="0.35">
      <c r="R1049" s="68" t="s">
        <v>1190</v>
      </c>
      <c r="S1049" s="68" t="s">
        <v>1191</v>
      </c>
      <c r="T1049" s="68" t="s">
        <v>1192</v>
      </c>
      <c r="U1049" s="69" t="s">
        <v>1011</v>
      </c>
      <c r="V1049" s="68" t="s">
        <v>739</v>
      </c>
      <c r="W1049" s="70">
        <v>100281</v>
      </c>
      <c r="X1049" s="70"/>
      <c r="Y1049" s="70">
        <v>100281</v>
      </c>
      <c r="Z1049" s="68" t="s">
        <v>223</v>
      </c>
      <c r="AA1049" s="68" t="s">
        <v>223</v>
      </c>
      <c r="AB1049" s="168" t="s">
        <v>494</v>
      </c>
    </row>
    <row r="1050" spans="18:28" x14ac:dyDescent="0.35">
      <c r="R1050" s="56" t="s">
        <v>1193</v>
      </c>
      <c r="S1050" s="56" t="s">
        <v>1194</v>
      </c>
      <c r="T1050" s="56" t="s">
        <v>1195</v>
      </c>
      <c r="U1050" s="57" t="s">
        <v>988</v>
      </c>
      <c r="V1050" s="56" t="s">
        <v>721</v>
      </c>
      <c r="W1050" s="58">
        <v>126363</v>
      </c>
      <c r="X1050" s="58"/>
      <c r="Y1050" s="58">
        <v>126363</v>
      </c>
      <c r="Z1050" s="56" t="s">
        <v>393</v>
      </c>
      <c r="AA1050" s="56" t="s">
        <v>984</v>
      </c>
      <c r="AB1050" s="171" t="s">
        <v>494</v>
      </c>
    </row>
    <row r="1051" spans="18:28" x14ac:dyDescent="0.35">
      <c r="R1051" s="56" t="s">
        <v>1196</v>
      </c>
      <c r="S1051" s="56" t="s">
        <v>1197</v>
      </c>
      <c r="T1051" s="56" t="s">
        <v>1198</v>
      </c>
      <c r="U1051" s="57" t="s">
        <v>988</v>
      </c>
      <c r="V1051" s="56" t="s">
        <v>721</v>
      </c>
      <c r="W1051" s="58">
        <v>126363</v>
      </c>
      <c r="X1051" s="58"/>
      <c r="Y1051" s="58">
        <v>126363</v>
      </c>
      <c r="Z1051" s="56" t="s">
        <v>393</v>
      </c>
      <c r="AA1051" s="56" t="s">
        <v>984</v>
      </c>
      <c r="AB1051" s="171" t="s">
        <v>494</v>
      </c>
    </row>
    <row r="1052" spans="18:28" x14ac:dyDescent="0.35">
      <c r="R1052" s="74" t="s">
        <v>1199</v>
      </c>
      <c r="S1052" s="74" t="s">
        <v>1200</v>
      </c>
      <c r="T1052" s="74" t="s">
        <v>1201</v>
      </c>
      <c r="U1052" s="75" t="s">
        <v>982</v>
      </c>
      <c r="V1052" s="74" t="s">
        <v>646</v>
      </c>
      <c r="W1052" s="76">
        <v>130018</v>
      </c>
      <c r="X1052" s="76"/>
      <c r="Y1052" s="76">
        <v>130018</v>
      </c>
      <c r="Z1052" s="74" t="s">
        <v>603</v>
      </c>
      <c r="AA1052" s="74" t="s">
        <v>984</v>
      </c>
      <c r="AB1052" s="172" t="s">
        <v>1170</v>
      </c>
    </row>
    <row r="1053" spans="18:28" x14ac:dyDescent="0.35">
      <c r="R1053" s="56" t="s">
        <v>1202</v>
      </c>
      <c r="S1053" s="56" t="s">
        <v>1203</v>
      </c>
      <c r="T1053" s="56" t="s">
        <v>1204</v>
      </c>
      <c r="U1053" s="57" t="s">
        <v>988</v>
      </c>
      <c r="V1053" s="56" t="s">
        <v>721</v>
      </c>
      <c r="W1053" s="58">
        <v>126363</v>
      </c>
      <c r="X1053" s="58"/>
      <c r="Y1053" s="58">
        <v>126363</v>
      </c>
      <c r="Z1053" s="56" t="s">
        <v>393</v>
      </c>
      <c r="AA1053" s="56" t="s">
        <v>984</v>
      </c>
      <c r="AB1053" s="171" t="s">
        <v>494</v>
      </c>
    </row>
    <row r="1054" spans="18:28" x14ac:dyDescent="0.35">
      <c r="R1054" s="68" t="s">
        <v>1205</v>
      </c>
      <c r="S1054" s="68" t="s">
        <v>1206</v>
      </c>
      <c r="T1054" s="68" t="s">
        <v>1207</v>
      </c>
      <c r="U1054" s="69" t="s">
        <v>1011</v>
      </c>
      <c r="V1054" s="68" t="s">
        <v>737</v>
      </c>
      <c r="W1054" s="70">
        <v>100257</v>
      </c>
      <c r="X1054" s="70"/>
      <c r="Y1054" s="70">
        <v>100257</v>
      </c>
      <c r="Z1054" s="68" t="s">
        <v>106</v>
      </c>
      <c r="AA1054" s="68" t="s">
        <v>223</v>
      </c>
      <c r="AB1054" s="168" t="s">
        <v>494</v>
      </c>
    </row>
    <row r="1055" spans="18:28" x14ac:dyDescent="0.35">
      <c r="R1055" s="74" t="s">
        <v>1208</v>
      </c>
      <c r="S1055" s="74" t="s">
        <v>1209</v>
      </c>
      <c r="T1055" s="74" t="s">
        <v>1210</v>
      </c>
      <c r="U1055" s="75" t="s">
        <v>982</v>
      </c>
      <c r="V1055" s="74" t="s">
        <v>646</v>
      </c>
      <c r="W1055" s="76">
        <v>130018</v>
      </c>
      <c r="X1055" s="76"/>
      <c r="Y1055" s="76">
        <v>130018</v>
      </c>
      <c r="Z1055" s="74" t="s">
        <v>603</v>
      </c>
      <c r="AA1055" s="74" t="s">
        <v>984</v>
      </c>
      <c r="AB1055" s="172" t="s">
        <v>1170</v>
      </c>
    </row>
    <row r="1056" spans="18:28" x14ac:dyDescent="0.35">
      <c r="R1056" s="110" t="s">
        <v>1211</v>
      </c>
      <c r="S1056" s="110" t="s">
        <v>1212</v>
      </c>
      <c r="T1056" s="110" t="s">
        <v>1213</v>
      </c>
      <c r="U1056" s="111" t="s">
        <v>993</v>
      </c>
      <c r="V1056" s="110" t="s">
        <v>725</v>
      </c>
      <c r="W1056" s="112">
        <v>126362</v>
      </c>
      <c r="X1056" s="112"/>
      <c r="Y1056" s="112">
        <v>126362</v>
      </c>
      <c r="Z1056" s="110" t="s">
        <v>726</v>
      </c>
      <c r="AA1056" s="110" t="s">
        <v>701</v>
      </c>
      <c r="AB1056" s="173" t="s">
        <v>1701</v>
      </c>
    </row>
    <row r="1057" spans="18:28" x14ac:dyDescent="0.35">
      <c r="R1057" s="74" t="s">
        <v>1214</v>
      </c>
      <c r="S1057" s="74" t="s">
        <v>1215</v>
      </c>
      <c r="T1057" s="74" t="s">
        <v>1216</v>
      </c>
      <c r="U1057" s="75" t="s">
        <v>982</v>
      </c>
      <c r="V1057" s="74" t="s">
        <v>646</v>
      </c>
      <c r="W1057" s="76">
        <v>130018</v>
      </c>
      <c r="X1057" s="76"/>
      <c r="Y1057" s="76">
        <v>130018</v>
      </c>
      <c r="Z1057" s="74" t="s">
        <v>603</v>
      </c>
      <c r="AA1057" s="74" t="s">
        <v>984</v>
      </c>
      <c r="AB1057" s="172" t="s">
        <v>1170</v>
      </c>
    </row>
    <row r="1058" spans="18:28" x14ac:dyDescent="0.35">
      <c r="R1058" s="74" t="s">
        <v>1217</v>
      </c>
      <c r="S1058" s="74" t="s">
        <v>1218</v>
      </c>
      <c r="T1058" s="74" t="s">
        <v>1219</v>
      </c>
      <c r="U1058" s="75" t="s">
        <v>982</v>
      </c>
      <c r="V1058" s="74" t="s">
        <v>392</v>
      </c>
      <c r="W1058" s="76">
        <v>126361</v>
      </c>
      <c r="X1058" s="76"/>
      <c r="Y1058" s="76">
        <v>126361</v>
      </c>
      <c r="Z1058" s="74" t="s">
        <v>393</v>
      </c>
      <c r="AA1058" s="74" t="s">
        <v>984</v>
      </c>
      <c r="AB1058" s="172" t="s">
        <v>494</v>
      </c>
    </row>
    <row r="1059" spans="18:28" x14ac:dyDescent="0.35">
      <c r="R1059" s="68" t="s">
        <v>1220</v>
      </c>
      <c r="S1059" s="68" t="s">
        <v>1221</v>
      </c>
      <c r="T1059" s="68" t="s">
        <v>1222</v>
      </c>
      <c r="U1059" s="69" t="s">
        <v>1011</v>
      </c>
      <c r="V1059" s="68" t="s">
        <v>737</v>
      </c>
      <c r="W1059" s="70">
        <v>100257</v>
      </c>
      <c r="X1059" s="70"/>
      <c r="Y1059" s="70">
        <v>100257</v>
      </c>
      <c r="Z1059" s="68" t="s">
        <v>106</v>
      </c>
      <c r="AA1059" s="68" t="s">
        <v>223</v>
      </c>
      <c r="AB1059" s="168" t="s">
        <v>494</v>
      </c>
    </row>
    <row r="1060" spans="18:28" x14ac:dyDescent="0.35">
      <c r="R1060" s="110" t="s">
        <v>1223</v>
      </c>
      <c r="S1060" s="110" t="s">
        <v>1224</v>
      </c>
      <c r="T1060" s="110" t="s">
        <v>1225</v>
      </c>
      <c r="U1060" s="111" t="s">
        <v>993</v>
      </c>
      <c r="V1060" s="110" t="s">
        <v>723</v>
      </c>
      <c r="W1060" s="112">
        <v>100210</v>
      </c>
      <c r="X1060" s="112"/>
      <c r="Y1060" s="112">
        <v>100210</v>
      </c>
      <c r="Z1060" s="110" t="s">
        <v>162</v>
      </c>
      <c r="AA1060" s="110" t="s">
        <v>701</v>
      </c>
      <c r="AB1060" s="173" t="s">
        <v>1701</v>
      </c>
    </row>
    <row r="1061" spans="18:28" x14ac:dyDescent="0.35">
      <c r="R1061" s="56" t="s">
        <v>1226</v>
      </c>
      <c r="S1061" s="56" t="s">
        <v>1227</v>
      </c>
      <c r="T1061" s="56" t="s">
        <v>330</v>
      </c>
      <c r="U1061" s="57" t="s">
        <v>988</v>
      </c>
      <c r="V1061" s="56" t="s">
        <v>721</v>
      </c>
      <c r="W1061" s="58">
        <v>126363</v>
      </c>
      <c r="X1061" s="58"/>
      <c r="Y1061" s="58">
        <v>126363</v>
      </c>
      <c r="Z1061" s="56" t="s">
        <v>393</v>
      </c>
      <c r="AA1061" s="56" t="s">
        <v>984</v>
      </c>
      <c r="AB1061" s="171" t="s">
        <v>494</v>
      </c>
    </row>
    <row r="1062" spans="18:28" x14ac:dyDescent="0.35">
      <c r="R1062" s="56" t="s">
        <v>1228</v>
      </c>
      <c r="S1062" s="56" t="s">
        <v>1229</v>
      </c>
      <c r="T1062" s="56" t="s">
        <v>1230</v>
      </c>
      <c r="U1062" s="57" t="s">
        <v>988</v>
      </c>
      <c r="V1062" s="56" t="s">
        <v>721</v>
      </c>
      <c r="W1062" s="58">
        <v>126363</v>
      </c>
      <c r="X1062" s="58"/>
      <c r="Y1062" s="58">
        <v>126363</v>
      </c>
      <c r="Z1062" s="56" t="s">
        <v>393</v>
      </c>
      <c r="AA1062" s="56" t="s">
        <v>984</v>
      </c>
      <c r="AB1062" s="171" t="s">
        <v>494</v>
      </c>
    </row>
    <row r="1063" spans="18:28" x14ac:dyDescent="0.35">
      <c r="R1063" s="98" t="s">
        <v>331</v>
      </c>
      <c r="S1063" s="98" t="s">
        <v>1231</v>
      </c>
      <c r="T1063" s="98" t="s">
        <v>1232</v>
      </c>
      <c r="U1063" s="100" t="s">
        <v>979</v>
      </c>
      <c r="V1063" s="98" t="s">
        <v>1030</v>
      </c>
      <c r="W1063" s="99" t="s">
        <v>1031</v>
      </c>
      <c r="X1063" s="99" t="s">
        <v>1032</v>
      </c>
      <c r="Y1063" s="99">
        <v>100159</v>
      </c>
      <c r="Z1063" s="98" t="s">
        <v>532</v>
      </c>
      <c r="AA1063" s="98" t="s">
        <v>532</v>
      </c>
      <c r="AB1063" s="174" t="s">
        <v>532</v>
      </c>
    </row>
    <row r="1064" spans="18:28" x14ac:dyDescent="0.35">
      <c r="R1064" s="74" t="s">
        <v>1233</v>
      </c>
      <c r="S1064" s="74" t="s">
        <v>1234</v>
      </c>
      <c r="T1064" s="74" t="s">
        <v>274</v>
      </c>
      <c r="U1064" s="75" t="s">
        <v>982</v>
      </c>
      <c r="V1064" s="74" t="s">
        <v>717</v>
      </c>
      <c r="W1064" s="76">
        <v>100133</v>
      </c>
      <c r="X1064" s="76"/>
      <c r="Y1064" s="76">
        <v>100133</v>
      </c>
      <c r="Z1064" s="74" t="s">
        <v>756</v>
      </c>
      <c r="AA1064" s="74" t="s">
        <v>984</v>
      </c>
      <c r="AB1064" s="172" t="s">
        <v>1701</v>
      </c>
    </row>
    <row r="1065" spans="18:28" x14ac:dyDescent="0.35">
      <c r="R1065" s="56" t="s">
        <v>1235</v>
      </c>
      <c r="S1065" s="56" t="s">
        <v>1236</v>
      </c>
      <c r="T1065" s="56" t="s">
        <v>1237</v>
      </c>
      <c r="U1065" s="57" t="s">
        <v>988</v>
      </c>
      <c r="V1065" s="56" t="s">
        <v>721</v>
      </c>
      <c r="W1065" s="58">
        <v>126363</v>
      </c>
      <c r="X1065" s="58"/>
      <c r="Y1065" s="58">
        <v>126363</v>
      </c>
      <c r="Z1065" s="56" t="s">
        <v>393</v>
      </c>
      <c r="AA1065" s="56" t="s">
        <v>984</v>
      </c>
      <c r="AB1065" s="171" t="s">
        <v>494</v>
      </c>
    </row>
    <row r="1066" spans="18:28" x14ac:dyDescent="0.35">
      <c r="R1066" s="74" t="s">
        <v>1238</v>
      </c>
      <c r="S1066" s="74" t="s">
        <v>1239</v>
      </c>
      <c r="T1066" s="74" t="s">
        <v>1240</v>
      </c>
      <c r="U1066" s="75" t="s">
        <v>982</v>
      </c>
      <c r="V1066" s="74" t="s">
        <v>983</v>
      </c>
      <c r="W1066" s="76">
        <v>100141</v>
      </c>
      <c r="X1066" s="76"/>
      <c r="Y1066" s="76">
        <v>100141</v>
      </c>
      <c r="Z1066" s="74" t="s">
        <v>748</v>
      </c>
      <c r="AA1066" s="74" t="s">
        <v>984</v>
      </c>
      <c r="AB1066" s="172" t="s">
        <v>494</v>
      </c>
    </row>
    <row r="1067" spans="18:28" x14ac:dyDescent="0.35">
      <c r="R1067" s="74" t="s">
        <v>1241</v>
      </c>
      <c r="S1067" s="74" t="s">
        <v>1242</v>
      </c>
      <c r="T1067" s="74" t="s">
        <v>1243</v>
      </c>
      <c r="U1067" s="75" t="s">
        <v>982</v>
      </c>
      <c r="V1067" s="74" t="s">
        <v>983</v>
      </c>
      <c r="W1067" s="76">
        <v>100141</v>
      </c>
      <c r="X1067" s="76"/>
      <c r="Y1067" s="76">
        <v>100141</v>
      </c>
      <c r="Z1067" s="74" t="s">
        <v>748</v>
      </c>
      <c r="AA1067" s="74" t="s">
        <v>984</v>
      </c>
      <c r="AB1067" s="172" t="s">
        <v>494</v>
      </c>
    </row>
    <row r="1068" spans="18:28" ht="15" thickBot="1" x14ac:dyDescent="0.4">
      <c r="R1068" s="119" t="s">
        <v>1244</v>
      </c>
      <c r="S1068" s="119" t="s">
        <v>1245</v>
      </c>
      <c r="T1068" s="119" t="s">
        <v>1246</v>
      </c>
      <c r="U1068" s="120" t="s">
        <v>982</v>
      </c>
      <c r="V1068" s="119" t="s">
        <v>646</v>
      </c>
      <c r="W1068" s="121">
        <v>130018</v>
      </c>
      <c r="X1068" s="121"/>
      <c r="Y1068" s="121">
        <v>130018</v>
      </c>
      <c r="Z1068" s="119" t="s">
        <v>603</v>
      </c>
      <c r="AA1068" s="119" t="s">
        <v>984</v>
      </c>
      <c r="AB1068" s="175" t="s">
        <v>1170</v>
      </c>
    </row>
    <row r="1069" spans="18:28" x14ac:dyDescent="0.35">
      <c r="R1069" s="80" t="s">
        <v>1247</v>
      </c>
      <c r="S1069" s="80" t="s">
        <v>1248</v>
      </c>
      <c r="T1069" s="80" t="s">
        <v>1249</v>
      </c>
      <c r="U1069" s="81" t="s">
        <v>1004</v>
      </c>
      <c r="V1069" s="80" t="s">
        <v>1005</v>
      </c>
      <c r="W1069" s="82">
        <v>100051</v>
      </c>
      <c r="X1069" s="82"/>
      <c r="Y1069" s="82">
        <v>100051</v>
      </c>
      <c r="Z1069" s="80" t="s">
        <v>315</v>
      </c>
      <c r="AA1069" s="80" t="s">
        <v>107</v>
      </c>
      <c r="AB1069" s="166" t="s">
        <v>494</v>
      </c>
    </row>
    <row r="1070" spans="18:28" x14ac:dyDescent="0.35">
      <c r="R1070" s="150" t="s">
        <v>1250</v>
      </c>
      <c r="S1070" s="83" t="s">
        <v>1251</v>
      </c>
      <c r="T1070" s="83" t="s">
        <v>1252</v>
      </c>
      <c r="U1070" s="84" t="s">
        <v>1004</v>
      </c>
      <c r="V1070" s="83" t="s">
        <v>1005</v>
      </c>
      <c r="W1070" s="85">
        <v>100051</v>
      </c>
      <c r="X1070" s="85"/>
      <c r="Y1070" s="85">
        <v>100051</v>
      </c>
      <c r="Z1070" s="83" t="s">
        <v>315</v>
      </c>
      <c r="AA1070" s="83" t="s">
        <v>107</v>
      </c>
      <c r="AB1070" s="158" t="s">
        <v>494</v>
      </c>
    </row>
    <row r="1071" spans="18:28" x14ac:dyDescent="0.35">
      <c r="R1071" s="110" t="s">
        <v>620</v>
      </c>
      <c r="S1071" s="110" t="s">
        <v>1253</v>
      </c>
      <c r="T1071" s="110" t="s">
        <v>619</v>
      </c>
      <c r="U1071" s="111" t="s">
        <v>993</v>
      </c>
      <c r="V1071" s="110" t="s">
        <v>723</v>
      </c>
      <c r="W1071" s="112">
        <v>100210</v>
      </c>
      <c r="X1071" s="112"/>
      <c r="Y1071" s="112">
        <v>100210</v>
      </c>
      <c r="Z1071" s="110" t="s">
        <v>162</v>
      </c>
      <c r="AA1071" s="110" t="s">
        <v>701</v>
      </c>
      <c r="AB1071" s="157" t="s">
        <v>1701</v>
      </c>
    </row>
    <row r="1072" spans="18:28" x14ac:dyDescent="0.35">
      <c r="R1072" s="68" t="s">
        <v>1254</v>
      </c>
      <c r="S1072" s="68" t="s">
        <v>1255</v>
      </c>
      <c r="T1072" s="68" t="s">
        <v>1256</v>
      </c>
      <c r="U1072" s="69" t="s">
        <v>1011</v>
      </c>
      <c r="V1072" s="68" t="s">
        <v>739</v>
      </c>
      <c r="W1072" s="70">
        <v>100281</v>
      </c>
      <c r="X1072" s="70"/>
      <c r="Y1072" s="70">
        <v>100281</v>
      </c>
      <c r="Z1072" s="68" t="s">
        <v>223</v>
      </c>
      <c r="AA1072" s="68" t="s">
        <v>223</v>
      </c>
      <c r="AB1072" s="159" t="s">
        <v>494</v>
      </c>
    </row>
    <row r="1073" spans="18:28" x14ac:dyDescent="0.35">
      <c r="R1073" s="56" t="s">
        <v>1257</v>
      </c>
      <c r="S1073" s="56" t="s">
        <v>1258</v>
      </c>
      <c r="T1073" s="56" t="s">
        <v>1259</v>
      </c>
      <c r="U1073" s="57" t="s">
        <v>988</v>
      </c>
      <c r="V1073" s="56" t="s">
        <v>721</v>
      </c>
      <c r="W1073" s="58">
        <v>126363</v>
      </c>
      <c r="X1073" s="58"/>
      <c r="Y1073" s="58">
        <v>126363</v>
      </c>
      <c r="Z1073" s="56" t="s">
        <v>393</v>
      </c>
      <c r="AA1073" s="56" t="s">
        <v>984</v>
      </c>
      <c r="AB1073" s="156" t="s">
        <v>494</v>
      </c>
    </row>
    <row r="1074" spans="18:28" x14ac:dyDescent="0.35">
      <c r="R1074" s="56" t="s">
        <v>1260</v>
      </c>
      <c r="S1074" s="56" t="s">
        <v>1261</v>
      </c>
      <c r="T1074" s="56" t="s">
        <v>1262</v>
      </c>
      <c r="U1074" s="57" t="s">
        <v>988</v>
      </c>
      <c r="V1074" s="56" t="s">
        <v>721</v>
      </c>
      <c r="W1074" s="58">
        <v>126363</v>
      </c>
      <c r="X1074" s="58"/>
      <c r="Y1074" s="58">
        <v>126363</v>
      </c>
      <c r="Z1074" s="56" t="s">
        <v>393</v>
      </c>
      <c r="AA1074" s="56" t="s">
        <v>984</v>
      </c>
      <c r="AB1074" s="156" t="s">
        <v>494</v>
      </c>
    </row>
    <row r="1075" spans="18:28" x14ac:dyDescent="0.35">
      <c r="R1075" s="68" t="s">
        <v>1263</v>
      </c>
      <c r="S1075" s="68" t="s">
        <v>1264</v>
      </c>
      <c r="T1075" s="68" t="s">
        <v>1265</v>
      </c>
      <c r="U1075" s="69" t="s">
        <v>1011</v>
      </c>
      <c r="V1075" s="68" t="s">
        <v>737</v>
      </c>
      <c r="W1075" s="70">
        <v>100257</v>
      </c>
      <c r="X1075" s="70"/>
      <c r="Y1075" s="70">
        <v>100257</v>
      </c>
      <c r="Z1075" s="68" t="s">
        <v>106</v>
      </c>
      <c r="AA1075" s="68" t="s">
        <v>223</v>
      </c>
      <c r="AB1075" s="159" t="s">
        <v>494</v>
      </c>
    </row>
    <row r="1076" spans="18:28" x14ac:dyDescent="0.35">
      <c r="R1076" s="68" t="s">
        <v>1266</v>
      </c>
      <c r="S1076" s="68" t="s">
        <v>1267</v>
      </c>
      <c r="T1076" s="68" t="s">
        <v>1268</v>
      </c>
      <c r="U1076" s="69" t="s">
        <v>1011</v>
      </c>
      <c r="V1076" s="68" t="s">
        <v>1005</v>
      </c>
      <c r="W1076" s="70">
        <v>100051</v>
      </c>
      <c r="X1076" s="70"/>
      <c r="Y1076" s="70">
        <v>100051</v>
      </c>
      <c r="Z1076" s="68" t="s">
        <v>315</v>
      </c>
      <c r="AA1076" s="68" t="s">
        <v>107</v>
      </c>
      <c r="AB1076" s="159" t="s">
        <v>494</v>
      </c>
    </row>
    <row r="1077" spans="18:28" x14ac:dyDescent="0.35">
      <c r="R1077" s="74" t="s">
        <v>1269</v>
      </c>
      <c r="S1077" s="74" t="s">
        <v>1270</v>
      </c>
      <c r="T1077" s="74" t="s">
        <v>290</v>
      </c>
      <c r="U1077" s="75" t="s">
        <v>982</v>
      </c>
      <c r="V1077" s="74" t="s">
        <v>983</v>
      </c>
      <c r="W1077" s="76">
        <v>100141</v>
      </c>
      <c r="X1077" s="76"/>
      <c r="Y1077" s="76">
        <v>100141</v>
      </c>
      <c r="Z1077" s="74" t="s">
        <v>748</v>
      </c>
      <c r="AA1077" s="74" t="s">
        <v>984</v>
      </c>
      <c r="AB1077" s="155" t="s">
        <v>494</v>
      </c>
    </row>
    <row r="1078" spans="18:28" x14ac:dyDescent="0.35">
      <c r="R1078" s="68" t="s">
        <v>1271</v>
      </c>
      <c r="S1078" s="68" t="s">
        <v>1272</v>
      </c>
      <c r="T1078" s="68" t="s">
        <v>1273</v>
      </c>
      <c r="U1078" s="69" t="s">
        <v>1011</v>
      </c>
      <c r="V1078" s="68" t="s">
        <v>739</v>
      </c>
      <c r="W1078" s="70">
        <v>100281</v>
      </c>
      <c r="X1078" s="70"/>
      <c r="Y1078" s="70">
        <v>100281</v>
      </c>
      <c r="Z1078" s="68" t="s">
        <v>223</v>
      </c>
      <c r="AA1078" s="68" t="s">
        <v>223</v>
      </c>
      <c r="AB1078" s="159" t="s">
        <v>494</v>
      </c>
    </row>
    <row r="1079" spans="18:28" x14ac:dyDescent="0.35">
      <c r="R1079" s="89" t="s">
        <v>1274</v>
      </c>
      <c r="S1079" s="89" t="s">
        <v>1275</v>
      </c>
      <c r="T1079" s="89" t="s">
        <v>1276</v>
      </c>
      <c r="U1079" s="90" t="s">
        <v>1044</v>
      </c>
      <c r="V1079" s="89" t="s">
        <v>728</v>
      </c>
      <c r="W1079" s="91">
        <v>100234</v>
      </c>
      <c r="X1079" s="91"/>
      <c r="Y1079" s="91">
        <v>100234</v>
      </c>
      <c r="Z1079" s="89" t="s">
        <v>438</v>
      </c>
      <c r="AA1079" s="89" t="s">
        <v>701</v>
      </c>
      <c r="AB1079" s="163" t="s">
        <v>1701</v>
      </c>
    </row>
    <row r="1080" spans="18:28" x14ac:dyDescent="0.35">
      <c r="R1080" s="74" t="s">
        <v>1277</v>
      </c>
      <c r="S1080" s="74" t="s">
        <v>1278</v>
      </c>
      <c r="T1080" s="74" t="s">
        <v>1279</v>
      </c>
      <c r="U1080" s="75" t="s">
        <v>982</v>
      </c>
      <c r="V1080" s="74" t="s">
        <v>1280</v>
      </c>
      <c r="W1080" s="76">
        <v>126422</v>
      </c>
      <c r="X1080" s="76" t="s">
        <v>1281</v>
      </c>
      <c r="Y1080" s="76">
        <v>126423</v>
      </c>
      <c r="Z1080" s="74" t="s">
        <v>240</v>
      </c>
      <c r="AA1080" s="74" t="s">
        <v>984</v>
      </c>
      <c r="AB1080" s="155" t="s">
        <v>494</v>
      </c>
    </row>
    <row r="1081" spans="18:28" x14ac:dyDescent="0.35">
      <c r="R1081" s="74" t="s">
        <v>1282</v>
      </c>
      <c r="S1081" s="74" t="s">
        <v>1283</v>
      </c>
      <c r="T1081" s="74" t="s">
        <v>1284</v>
      </c>
      <c r="U1081" s="75" t="s">
        <v>982</v>
      </c>
      <c r="V1081" s="74" t="s">
        <v>646</v>
      </c>
      <c r="W1081" s="76">
        <v>130018</v>
      </c>
      <c r="X1081" s="76"/>
      <c r="Y1081" s="76">
        <v>130018</v>
      </c>
      <c r="Z1081" s="74" t="s">
        <v>603</v>
      </c>
      <c r="AA1081" s="74" t="s">
        <v>984</v>
      </c>
      <c r="AB1081" s="155" t="s">
        <v>1170</v>
      </c>
    </row>
    <row r="1082" spans="18:28" x14ac:dyDescent="0.35">
      <c r="R1082" s="86" t="s">
        <v>1285</v>
      </c>
      <c r="S1082" s="86" t="s">
        <v>1286</v>
      </c>
      <c r="T1082" s="86" t="s">
        <v>382</v>
      </c>
      <c r="U1082" s="87" t="s">
        <v>1039</v>
      </c>
      <c r="V1082" s="86" t="s">
        <v>1287</v>
      </c>
      <c r="W1082" s="88">
        <v>130989</v>
      </c>
      <c r="X1082" s="88" t="s">
        <v>1288</v>
      </c>
      <c r="Y1082" s="88">
        <v>130990</v>
      </c>
      <c r="Z1082" s="86" t="s">
        <v>796</v>
      </c>
      <c r="AA1082" s="86" t="s">
        <v>753</v>
      </c>
      <c r="AB1082" s="162" t="s">
        <v>1701</v>
      </c>
    </row>
    <row r="1083" spans="18:28" x14ac:dyDescent="0.35">
      <c r="R1083" s="101" t="s">
        <v>1289</v>
      </c>
      <c r="S1083" s="101" t="s">
        <v>1290</v>
      </c>
      <c r="T1083" s="101" t="s">
        <v>553</v>
      </c>
      <c r="U1083" s="102" t="s">
        <v>1090</v>
      </c>
      <c r="V1083" s="101" t="s">
        <v>1291</v>
      </c>
      <c r="W1083" s="103">
        <v>100220</v>
      </c>
      <c r="X1083" s="103" t="s">
        <v>1292</v>
      </c>
      <c r="Y1083" s="103">
        <v>100221</v>
      </c>
      <c r="Z1083" s="101" t="s">
        <v>520</v>
      </c>
      <c r="AA1083" s="101" t="s">
        <v>701</v>
      </c>
      <c r="AB1083" s="164" t="s">
        <v>1701</v>
      </c>
    </row>
    <row r="1084" spans="18:28" x14ac:dyDescent="0.35">
      <c r="R1084" s="86" t="s">
        <v>1293</v>
      </c>
      <c r="S1084" s="86" t="s">
        <v>1294</v>
      </c>
      <c r="T1084" s="86" t="s">
        <v>1295</v>
      </c>
      <c r="U1084" s="87" t="s">
        <v>1039</v>
      </c>
      <c r="V1084" s="86" t="s">
        <v>1159</v>
      </c>
      <c r="W1084" s="88" t="s">
        <v>1160</v>
      </c>
      <c r="X1084" s="88"/>
      <c r="Y1084" s="88"/>
      <c r="Z1084" s="86" t="s">
        <v>532</v>
      </c>
      <c r="AA1084" s="86" t="s">
        <v>532</v>
      </c>
      <c r="AB1084" s="162" t="s">
        <v>532</v>
      </c>
    </row>
    <row r="1085" spans="18:28" x14ac:dyDescent="0.35">
      <c r="R1085" s="86" t="s">
        <v>1296</v>
      </c>
      <c r="S1085" s="86" t="s">
        <v>1297</v>
      </c>
      <c r="T1085" s="86" t="s">
        <v>1298</v>
      </c>
      <c r="U1085" s="87" t="s">
        <v>1039</v>
      </c>
      <c r="V1085" s="86" t="s">
        <v>681</v>
      </c>
      <c r="W1085" s="88">
        <v>100181</v>
      </c>
      <c r="X1085" s="88"/>
      <c r="Y1085" s="88">
        <v>100181</v>
      </c>
      <c r="Z1085" s="86" t="s">
        <v>682</v>
      </c>
      <c r="AA1085" s="86" t="s">
        <v>753</v>
      </c>
      <c r="AB1085" s="162" t="s">
        <v>1701</v>
      </c>
    </row>
    <row r="1086" spans="18:28" x14ac:dyDescent="0.35">
      <c r="R1086" s="74" t="s">
        <v>1299</v>
      </c>
      <c r="S1086" s="74" t="s">
        <v>1300</v>
      </c>
      <c r="T1086" s="74" t="s">
        <v>1301</v>
      </c>
      <c r="U1086" s="75" t="s">
        <v>982</v>
      </c>
      <c r="V1086" s="74" t="s">
        <v>743</v>
      </c>
      <c r="W1086" s="76">
        <v>100144</v>
      </c>
      <c r="X1086" s="76"/>
      <c r="Y1086" s="76">
        <v>100144</v>
      </c>
      <c r="Z1086" s="74" t="s">
        <v>560</v>
      </c>
      <c r="AA1086" s="74" t="s">
        <v>984</v>
      </c>
      <c r="AB1086" s="155" t="s">
        <v>1000</v>
      </c>
    </row>
    <row r="1087" spans="18:28" x14ac:dyDescent="0.35">
      <c r="R1087" s="86" t="s">
        <v>1302</v>
      </c>
      <c r="S1087" s="86" t="s">
        <v>1303</v>
      </c>
      <c r="T1087" s="86" t="s">
        <v>475</v>
      </c>
      <c r="U1087" s="87" t="s">
        <v>1039</v>
      </c>
      <c r="V1087" s="86" t="s">
        <v>1304</v>
      </c>
      <c r="W1087" s="88">
        <v>126424</v>
      </c>
      <c r="X1087" s="88"/>
      <c r="Y1087" s="88">
        <v>126424</v>
      </c>
      <c r="Z1087" s="86" t="s">
        <v>240</v>
      </c>
      <c r="AA1087" s="86" t="s">
        <v>984</v>
      </c>
      <c r="AB1087" s="162" t="s">
        <v>494</v>
      </c>
    </row>
    <row r="1088" spans="18:28" x14ac:dyDescent="0.35">
      <c r="R1088" s="74" t="s">
        <v>1305</v>
      </c>
      <c r="S1088" s="74" t="s">
        <v>1306</v>
      </c>
      <c r="T1088" s="74" t="s">
        <v>1307</v>
      </c>
      <c r="U1088" s="75" t="s">
        <v>982</v>
      </c>
      <c r="V1088" s="74" t="s">
        <v>983</v>
      </c>
      <c r="W1088" s="76">
        <v>100141</v>
      </c>
      <c r="X1088" s="76"/>
      <c r="Y1088" s="76">
        <v>100141</v>
      </c>
      <c r="Z1088" s="74" t="s">
        <v>748</v>
      </c>
      <c r="AA1088" s="74" t="s">
        <v>984</v>
      </c>
      <c r="AB1088" s="155" t="s">
        <v>494</v>
      </c>
    </row>
    <row r="1089" spans="18:28" x14ac:dyDescent="0.35">
      <c r="R1089" s="56" t="s">
        <v>1308</v>
      </c>
      <c r="S1089" s="56" t="s">
        <v>1309</v>
      </c>
      <c r="T1089" s="56" t="s">
        <v>1310</v>
      </c>
      <c r="U1089" s="57" t="s">
        <v>988</v>
      </c>
      <c r="V1089" s="56" t="s">
        <v>721</v>
      </c>
      <c r="W1089" s="58">
        <v>126363</v>
      </c>
      <c r="X1089" s="58"/>
      <c r="Y1089" s="58">
        <v>126363</v>
      </c>
      <c r="Z1089" s="56" t="s">
        <v>393</v>
      </c>
      <c r="AA1089" s="56" t="s">
        <v>984</v>
      </c>
      <c r="AB1089" s="156" t="s">
        <v>494</v>
      </c>
    </row>
    <row r="1090" spans="18:28" x14ac:dyDescent="0.35">
      <c r="R1090" s="83" t="s">
        <v>1311</v>
      </c>
      <c r="S1090" s="83" t="s">
        <v>1312</v>
      </c>
      <c r="T1090" s="83" t="s">
        <v>1313</v>
      </c>
      <c r="U1090" s="84" t="s">
        <v>1004</v>
      </c>
      <c r="V1090" s="83" t="s">
        <v>1005</v>
      </c>
      <c r="W1090" s="85">
        <v>100051</v>
      </c>
      <c r="X1090" s="85"/>
      <c r="Y1090" s="85">
        <v>100051</v>
      </c>
      <c r="Z1090" s="83" t="s">
        <v>315</v>
      </c>
      <c r="AA1090" s="83" t="s">
        <v>107</v>
      </c>
      <c r="AB1090" s="158" t="s">
        <v>494</v>
      </c>
    </row>
    <row r="1091" spans="18:28" x14ac:dyDescent="0.35">
      <c r="R1091" s="89" t="s">
        <v>1314</v>
      </c>
      <c r="S1091" s="89" t="s">
        <v>1315</v>
      </c>
      <c r="T1091" s="89" t="s">
        <v>1316</v>
      </c>
      <c r="U1091" s="90" t="s">
        <v>1044</v>
      </c>
      <c r="V1091" s="89" t="s">
        <v>1317</v>
      </c>
      <c r="W1091" s="91">
        <v>100223</v>
      </c>
      <c r="X1091" s="91" t="s">
        <v>1318</v>
      </c>
      <c r="Y1091" s="91">
        <v>100224</v>
      </c>
      <c r="Z1091" s="89" t="s">
        <v>520</v>
      </c>
      <c r="AA1091" s="89" t="s">
        <v>701</v>
      </c>
      <c r="AB1091" s="163" t="s">
        <v>1701</v>
      </c>
    </row>
    <row r="1092" spans="18:28" x14ac:dyDescent="0.35">
      <c r="R1092" s="86" t="s">
        <v>1319</v>
      </c>
      <c r="S1092" s="86" t="s">
        <v>1320</v>
      </c>
      <c r="T1092" s="86" t="s">
        <v>1321</v>
      </c>
      <c r="U1092" s="87" t="s">
        <v>1039</v>
      </c>
      <c r="V1092" s="86" t="s">
        <v>691</v>
      </c>
      <c r="W1092" s="88">
        <v>128108</v>
      </c>
      <c r="X1092" s="88"/>
      <c r="Y1092" s="88">
        <v>128108</v>
      </c>
      <c r="Z1092" s="86" t="s">
        <v>201</v>
      </c>
      <c r="AA1092" s="86" t="s">
        <v>753</v>
      </c>
      <c r="AB1092" s="162" t="s">
        <v>1701</v>
      </c>
    </row>
    <row r="1093" spans="18:28" x14ac:dyDescent="0.35">
      <c r="R1093" s="98" t="s">
        <v>1322</v>
      </c>
      <c r="S1093" s="98" t="s">
        <v>1323</v>
      </c>
      <c r="T1093" s="98" t="s">
        <v>1324</v>
      </c>
      <c r="U1093" s="100" t="s">
        <v>979</v>
      </c>
      <c r="V1093" s="98" t="s">
        <v>1325</v>
      </c>
      <c r="W1093" s="99">
        <v>100151</v>
      </c>
      <c r="X1093" s="99" t="s">
        <v>1326</v>
      </c>
      <c r="Y1093" s="99">
        <v>100152</v>
      </c>
      <c r="Z1093" s="98" t="s">
        <v>240</v>
      </c>
      <c r="AA1093" s="98" t="s">
        <v>984</v>
      </c>
      <c r="AB1093" s="160" t="s">
        <v>1000</v>
      </c>
    </row>
    <row r="1094" spans="18:28" x14ac:dyDescent="0.35">
      <c r="R1094" s="56" t="s">
        <v>1327</v>
      </c>
      <c r="S1094" s="56" t="s">
        <v>1328</v>
      </c>
      <c r="T1094" s="56" t="s">
        <v>1329</v>
      </c>
      <c r="U1094" s="57" t="s">
        <v>988</v>
      </c>
      <c r="V1094" s="56" t="s">
        <v>721</v>
      </c>
      <c r="W1094" s="58">
        <v>126363</v>
      </c>
      <c r="X1094" s="58"/>
      <c r="Y1094" s="58">
        <v>126363</v>
      </c>
      <c r="Z1094" s="56" t="s">
        <v>393</v>
      </c>
      <c r="AA1094" s="56" t="s">
        <v>984</v>
      </c>
      <c r="AB1094" s="156" t="s">
        <v>494</v>
      </c>
    </row>
    <row r="1095" spans="18:28" x14ac:dyDescent="0.35">
      <c r="R1095" s="110" t="s">
        <v>1330</v>
      </c>
      <c r="S1095" s="110" t="s">
        <v>1331</v>
      </c>
      <c r="T1095" s="110" t="s">
        <v>1332</v>
      </c>
      <c r="U1095" s="111" t="s">
        <v>993</v>
      </c>
      <c r="V1095" s="110" t="s">
        <v>723</v>
      </c>
      <c r="W1095" s="112">
        <v>100210</v>
      </c>
      <c r="X1095" s="112"/>
      <c r="Y1095" s="112">
        <v>100210</v>
      </c>
      <c r="Z1095" s="110" t="s">
        <v>162</v>
      </c>
      <c r="AA1095" s="110" t="s">
        <v>701</v>
      </c>
      <c r="AB1095" s="157" t="s">
        <v>1701</v>
      </c>
    </row>
    <row r="1096" spans="18:28" x14ac:dyDescent="0.35">
      <c r="R1096" s="86" t="s">
        <v>1333</v>
      </c>
      <c r="S1096" s="86" t="s">
        <v>1334</v>
      </c>
      <c r="T1096" s="86" t="s">
        <v>1335</v>
      </c>
      <c r="U1096" s="87" t="s">
        <v>1039</v>
      </c>
      <c r="V1096" s="86" t="s">
        <v>1336</v>
      </c>
      <c r="W1096" s="88">
        <v>132598</v>
      </c>
      <c r="X1096" s="88" t="s">
        <v>1337</v>
      </c>
      <c r="Y1096" s="88">
        <v>132597</v>
      </c>
      <c r="Z1096" s="86" t="s">
        <v>201</v>
      </c>
      <c r="AA1096" s="86" t="s">
        <v>753</v>
      </c>
      <c r="AB1096" s="162" t="s">
        <v>1701</v>
      </c>
    </row>
    <row r="1097" spans="18:28" x14ac:dyDescent="0.35">
      <c r="R1097" s="98" t="s">
        <v>1338</v>
      </c>
      <c r="S1097" s="98" t="s">
        <v>1339</v>
      </c>
      <c r="T1097" s="98" t="s">
        <v>1340</v>
      </c>
      <c r="U1097" s="100" t="s">
        <v>979</v>
      </c>
      <c r="V1097" s="98" t="s">
        <v>719</v>
      </c>
      <c r="W1097" s="99">
        <v>100153</v>
      </c>
      <c r="X1097" s="99"/>
      <c r="Y1097" s="99">
        <v>100153</v>
      </c>
      <c r="Z1097" s="98" t="s">
        <v>240</v>
      </c>
      <c r="AA1097" s="98" t="s">
        <v>984</v>
      </c>
      <c r="AB1097" s="160" t="s">
        <v>494</v>
      </c>
    </row>
    <row r="1098" spans="18:28" x14ac:dyDescent="0.35">
      <c r="R1098" s="101" t="s">
        <v>1341</v>
      </c>
      <c r="S1098" s="101" t="s">
        <v>1342</v>
      </c>
      <c r="T1098" s="101" t="s">
        <v>512</v>
      </c>
      <c r="U1098" s="102" t="s">
        <v>1090</v>
      </c>
      <c r="V1098" s="101" t="s">
        <v>723</v>
      </c>
      <c r="W1098" s="103">
        <v>100210</v>
      </c>
      <c r="X1098" s="103"/>
      <c r="Y1098" s="103">
        <v>100210</v>
      </c>
      <c r="Z1098" s="101" t="s">
        <v>162</v>
      </c>
      <c r="AA1098" s="101" t="s">
        <v>701</v>
      </c>
      <c r="AB1098" s="164" t="s">
        <v>1701</v>
      </c>
    </row>
    <row r="1099" spans="18:28" x14ac:dyDescent="0.35">
      <c r="R1099" s="74" t="s">
        <v>1343</v>
      </c>
      <c r="S1099" s="74" t="s">
        <v>1344</v>
      </c>
      <c r="T1099" s="74" t="s">
        <v>1345</v>
      </c>
      <c r="U1099" s="75" t="s">
        <v>982</v>
      </c>
      <c r="V1099" s="74" t="s">
        <v>646</v>
      </c>
      <c r="W1099" s="76">
        <v>130018</v>
      </c>
      <c r="X1099" s="76"/>
      <c r="Y1099" s="76">
        <v>130018</v>
      </c>
      <c r="Z1099" s="74" t="s">
        <v>603</v>
      </c>
      <c r="AA1099" s="74" t="s">
        <v>984</v>
      </c>
      <c r="AB1099" s="155" t="s">
        <v>1170</v>
      </c>
    </row>
    <row r="1100" spans="18:28" x14ac:dyDescent="0.35">
      <c r="R1100" s="86" t="s">
        <v>1346</v>
      </c>
      <c r="S1100" s="86" t="s">
        <v>1347</v>
      </c>
      <c r="T1100" s="86" t="s">
        <v>1348</v>
      </c>
      <c r="U1100" s="87" t="s">
        <v>1039</v>
      </c>
      <c r="V1100" s="86" t="s">
        <v>691</v>
      </c>
      <c r="W1100" s="88">
        <v>128108</v>
      </c>
      <c r="X1100" s="88"/>
      <c r="Y1100" s="88">
        <v>128108</v>
      </c>
      <c r="Z1100" s="86" t="s">
        <v>201</v>
      </c>
      <c r="AA1100" s="86" t="s">
        <v>753</v>
      </c>
      <c r="AB1100" s="162" t="s">
        <v>1701</v>
      </c>
    </row>
    <row r="1101" spans="18:28" x14ac:dyDescent="0.35">
      <c r="R1101" s="56" t="s">
        <v>1349</v>
      </c>
      <c r="S1101" s="56" t="s">
        <v>1350</v>
      </c>
      <c r="T1101" s="56" t="s">
        <v>1351</v>
      </c>
      <c r="U1101" s="57" t="s">
        <v>988</v>
      </c>
      <c r="V1101" s="56" t="s">
        <v>533</v>
      </c>
      <c r="W1101" s="58">
        <v>130024</v>
      </c>
      <c r="X1101" s="58"/>
      <c r="Y1101" s="58">
        <v>130024</v>
      </c>
      <c r="Z1101" s="56" t="s">
        <v>278</v>
      </c>
      <c r="AA1101" s="56" t="s">
        <v>984</v>
      </c>
      <c r="AB1101" s="156" t="s">
        <v>1000</v>
      </c>
    </row>
    <row r="1102" spans="18:28" x14ac:dyDescent="0.35">
      <c r="R1102" s="56" t="s">
        <v>1352</v>
      </c>
      <c r="S1102" s="56" t="s">
        <v>1353</v>
      </c>
      <c r="T1102" s="56" t="s">
        <v>1354</v>
      </c>
      <c r="U1102" s="57" t="s">
        <v>988</v>
      </c>
      <c r="V1102" s="56" t="s">
        <v>721</v>
      </c>
      <c r="W1102" s="58">
        <v>126363</v>
      </c>
      <c r="X1102" s="58"/>
      <c r="Y1102" s="58">
        <v>126363</v>
      </c>
      <c r="Z1102" s="56" t="s">
        <v>393</v>
      </c>
      <c r="AA1102" s="56" t="s">
        <v>984</v>
      </c>
      <c r="AB1102" s="156" t="s">
        <v>494</v>
      </c>
    </row>
    <row r="1103" spans="18:28" x14ac:dyDescent="0.35">
      <c r="R1103" s="86" t="s">
        <v>1355</v>
      </c>
      <c r="S1103" s="86" t="s">
        <v>1356</v>
      </c>
      <c r="T1103" s="86" t="s">
        <v>1357</v>
      </c>
      <c r="U1103" s="87" t="s">
        <v>1039</v>
      </c>
      <c r="V1103" s="86" t="s">
        <v>691</v>
      </c>
      <c r="W1103" s="88">
        <v>128108</v>
      </c>
      <c r="X1103" s="88"/>
      <c r="Y1103" s="88">
        <v>128108</v>
      </c>
      <c r="Z1103" s="86" t="s">
        <v>201</v>
      </c>
      <c r="AA1103" s="86" t="s">
        <v>753</v>
      </c>
      <c r="AB1103" s="162" t="s">
        <v>1701</v>
      </c>
    </row>
    <row r="1104" spans="18:28" x14ac:dyDescent="0.35">
      <c r="R1104" s="74" t="s">
        <v>1358</v>
      </c>
      <c r="S1104" s="74" t="s">
        <v>1359</v>
      </c>
      <c r="T1104" s="74" t="s">
        <v>1360</v>
      </c>
      <c r="U1104" s="75" t="s">
        <v>982</v>
      </c>
      <c r="V1104" s="74" t="s">
        <v>717</v>
      </c>
      <c r="W1104" s="76">
        <v>100133</v>
      </c>
      <c r="X1104" s="76"/>
      <c r="Y1104" s="76">
        <v>100133</v>
      </c>
      <c r="Z1104" s="74" t="s">
        <v>756</v>
      </c>
      <c r="AA1104" s="74" t="s">
        <v>984</v>
      </c>
      <c r="AB1104" s="155" t="s">
        <v>494</v>
      </c>
    </row>
    <row r="1105" spans="18:28" x14ac:dyDescent="0.35">
      <c r="R1105" s="74" t="s">
        <v>1361</v>
      </c>
      <c r="S1105" s="74" t="s">
        <v>1362</v>
      </c>
      <c r="T1105" s="74" t="s">
        <v>1363</v>
      </c>
      <c r="U1105" s="75" t="s">
        <v>982</v>
      </c>
      <c r="V1105" s="74" t="s">
        <v>646</v>
      </c>
      <c r="W1105" s="76">
        <v>130018</v>
      </c>
      <c r="X1105" s="76"/>
      <c r="Y1105" s="76">
        <v>130018</v>
      </c>
      <c r="Z1105" s="74" t="s">
        <v>603</v>
      </c>
      <c r="AA1105" s="74" t="s">
        <v>984</v>
      </c>
      <c r="AB1105" s="155" t="s">
        <v>1170</v>
      </c>
    </row>
    <row r="1106" spans="18:28" x14ac:dyDescent="0.35">
      <c r="R1106" s="74" t="s">
        <v>1364</v>
      </c>
      <c r="S1106" s="74" t="s">
        <v>1365</v>
      </c>
      <c r="T1106" s="74" t="s">
        <v>1366</v>
      </c>
      <c r="U1106" s="75" t="s">
        <v>982</v>
      </c>
      <c r="V1106" s="74" t="s">
        <v>392</v>
      </c>
      <c r="W1106" s="76">
        <v>126361</v>
      </c>
      <c r="X1106" s="76"/>
      <c r="Y1106" s="76">
        <v>126361</v>
      </c>
      <c r="Z1106" s="74" t="s">
        <v>393</v>
      </c>
      <c r="AA1106" s="74" t="s">
        <v>984</v>
      </c>
      <c r="AB1106" s="155" t="s">
        <v>494</v>
      </c>
    </row>
    <row r="1107" spans="18:28" x14ac:dyDescent="0.35">
      <c r="R1107" s="74" t="s">
        <v>1367</v>
      </c>
      <c r="S1107" s="74" t="s">
        <v>1368</v>
      </c>
      <c r="T1107" s="74" t="s">
        <v>1369</v>
      </c>
      <c r="U1107" s="75" t="s">
        <v>982</v>
      </c>
      <c r="V1107" s="74" t="s">
        <v>719</v>
      </c>
      <c r="W1107" s="76">
        <v>100153</v>
      </c>
      <c r="X1107" s="76"/>
      <c r="Y1107" s="76">
        <v>100153</v>
      </c>
      <c r="Z1107" s="74" t="s">
        <v>240</v>
      </c>
      <c r="AA1107" s="74" t="s">
        <v>984</v>
      </c>
      <c r="AB1107" s="155" t="s">
        <v>494</v>
      </c>
    </row>
    <row r="1108" spans="18:28" x14ac:dyDescent="0.35">
      <c r="R1108" s="56" t="s">
        <v>1370</v>
      </c>
      <c r="S1108" s="56" t="s">
        <v>1371</v>
      </c>
      <c r="T1108" s="56" t="s">
        <v>1372</v>
      </c>
      <c r="U1108" s="57" t="s">
        <v>988</v>
      </c>
      <c r="V1108" s="56" t="s">
        <v>721</v>
      </c>
      <c r="W1108" s="58">
        <v>126363</v>
      </c>
      <c r="X1108" s="58"/>
      <c r="Y1108" s="58">
        <v>126363</v>
      </c>
      <c r="Z1108" s="56" t="s">
        <v>393</v>
      </c>
      <c r="AA1108" s="56" t="s">
        <v>984</v>
      </c>
      <c r="AB1108" s="156" t="s">
        <v>494</v>
      </c>
    </row>
    <row r="1109" spans="18:28" x14ac:dyDescent="0.35">
      <c r="R1109" s="56" t="s">
        <v>1373</v>
      </c>
      <c r="S1109" s="56" t="s">
        <v>1374</v>
      </c>
      <c r="T1109" s="56" t="s">
        <v>1375</v>
      </c>
      <c r="U1109" s="57" t="s">
        <v>988</v>
      </c>
      <c r="V1109" s="56" t="s">
        <v>721</v>
      </c>
      <c r="W1109" s="58">
        <v>126363</v>
      </c>
      <c r="X1109" s="58"/>
      <c r="Y1109" s="58">
        <v>126363</v>
      </c>
      <c r="Z1109" s="56" t="s">
        <v>393</v>
      </c>
      <c r="AA1109" s="56" t="s">
        <v>984</v>
      </c>
      <c r="AB1109" s="156" t="s">
        <v>494</v>
      </c>
    </row>
    <row r="1110" spans="18:28" x14ac:dyDescent="0.35">
      <c r="R1110" s="101" t="s">
        <v>1376</v>
      </c>
      <c r="S1110" s="101" t="s">
        <v>1377</v>
      </c>
      <c r="T1110" s="101" t="s">
        <v>1378</v>
      </c>
      <c r="U1110" s="102" t="s">
        <v>1090</v>
      </c>
      <c r="V1110" s="101" t="s">
        <v>1379</v>
      </c>
      <c r="W1110" s="103">
        <v>100202</v>
      </c>
      <c r="X1110" s="103"/>
      <c r="Y1110" s="103">
        <v>100203</v>
      </c>
      <c r="Z1110" s="101" t="s">
        <v>162</v>
      </c>
      <c r="AA1110" s="101" t="s">
        <v>701</v>
      </c>
      <c r="AB1110" s="164" t="s">
        <v>1701</v>
      </c>
    </row>
    <row r="1111" spans="18:28" x14ac:dyDescent="0.35">
      <c r="R1111" s="89" t="s">
        <v>1380</v>
      </c>
      <c r="S1111" s="89" t="s">
        <v>1381</v>
      </c>
      <c r="T1111" s="89" t="s">
        <v>1382</v>
      </c>
      <c r="U1111" s="90" t="s">
        <v>1044</v>
      </c>
      <c r="V1111" s="89" t="s">
        <v>730</v>
      </c>
      <c r="W1111" s="91">
        <v>100238</v>
      </c>
      <c r="X1111" s="91"/>
      <c r="Y1111" s="91">
        <v>100238</v>
      </c>
      <c r="Z1111" s="89" t="s">
        <v>700</v>
      </c>
      <c r="AA1111" s="89" t="s">
        <v>701</v>
      </c>
      <c r="AB1111" s="163" t="s">
        <v>1701</v>
      </c>
    </row>
    <row r="1112" spans="18:28" x14ac:dyDescent="0.35">
      <c r="R1112" s="56" t="s">
        <v>1383</v>
      </c>
      <c r="S1112" s="56" t="s">
        <v>1384</v>
      </c>
      <c r="T1112" s="56" t="s">
        <v>1385</v>
      </c>
      <c r="U1112" s="57" t="s">
        <v>988</v>
      </c>
      <c r="V1112" s="56" t="s">
        <v>721</v>
      </c>
      <c r="W1112" s="58">
        <v>126363</v>
      </c>
      <c r="X1112" s="58"/>
      <c r="Y1112" s="58">
        <v>126363</v>
      </c>
      <c r="Z1112" s="56" t="s">
        <v>393</v>
      </c>
      <c r="AA1112" s="56" t="s">
        <v>984</v>
      </c>
      <c r="AB1112" s="156" t="s">
        <v>494</v>
      </c>
    </row>
    <row r="1113" spans="18:28" x14ac:dyDescent="0.35">
      <c r="R1113" s="74" t="s">
        <v>1386</v>
      </c>
      <c r="S1113" s="74" t="s">
        <v>1387</v>
      </c>
      <c r="T1113" s="74" t="s">
        <v>461</v>
      </c>
      <c r="U1113" s="75" t="s">
        <v>982</v>
      </c>
      <c r="V1113" s="74" t="s">
        <v>983</v>
      </c>
      <c r="W1113" s="76">
        <v>100141</v>
      </c>
      <c r="X1113" s="76"/>
      <c r="Y1113" s="76">
        <v>100141</v>
      </c>
      <c r="Z1113" s="74" t="s">
        <v>748</v>
      </c>
      <c r="AA1113" s="74" t="s">
        <v>984</v>
      </c>
      <c r="AB1113" s="155" t="s">
        <v>494</v>
      </c>
    </row>
    <row r="1114" spans="18:28" ht="15" thickBot="1" x14ac:dyDescent="0.4">
      <c r="R1114" s="113" t="s">
        <v>1388</v>
      </c>
      <c r="S1114" s="113" t="s">
        <v>1389</v>
      </c>
      <c r="T1114" s="113" t="s">
        <v>1390</v>
      </c>
      <c r="U1114" s="114" t="s">
        <v>993</v>
      </c>
      <c r="V1114" s="113" t="s">
        <v>723</v>
      </c>
      <c r="W1114" s="115">
        <v>100210</v>
      </c>
      <c r="X1114" s="115"/>
      <c r="Y1114" s="115">
        <v>100210</v>
      </c>
      <c r="Z1114" s="113" t="s">
        <v>162</v>
      </c>
      <c r="AA1114" s="113" t="s">
        <v>701</v>
      </c>
      <c r="AB1114" s="176" t="s">
        <v>1701</v>
      </c>
    </row>
    <row r="1115" spans="18:28" x14ac:dyDescent="0.35">
      <c r="R1115" s="80" t="s">
        <v>1391</v>
      </c>
      <c r="S1115" s="80" t="s">
        <v>1392</v>
      </c>
      <c r="T1115" s="80" t="s">
        <v>1393</v>
      </c>
      <c r="U1115" s="81" t="s">
        <v>1004</v>
      </c>
      <c r="V1115" s="80" t="s">
        <v>1005</v>
      </c>
      <c r="W1115" s="82">
        <v>100051</v>
      </c>
      <c r="X1115" s="82"/>
      <c r="Y1115" s="82">
        <v>100051</v>
      </c>
      <c r="Z1115" s="80" t="s">
        <v>315</v>
      </c>
      <c r="AA1115" s="80" t="s">
        <v>107</v>
      </c>
      <c r="AB1115" s="166" t="s">
        <v>494</v>
      </c>
    </row>
    <row r="1116" spans="18:28" x14ac:dyDescent="0.35">
      <c r="R1116" s="56" t="s">
        <v>1394</v>
      </c>
      <c r="S1116" s="56" t="s">
        <v>1395</v>
      </c>
      <c r="T1116" s="56" t="s">
        <v>1396</v>
      </c>
      <c r="U1116" s="57" t="s">
        <v>988</v>
      </c>
      <c r="V1116" s="56" t="s">
        <v>721</v>
      </c>
      <c r="W1116" s="58">
        <v>126363</v>
      </c>
      <c r="X1116" s="58"/>
      <c r="Y1116" s="58">
        <v>126363</v>
      </c>
      <c r="Z1116" s="56" t="s">
        <v>393</v>
      </c>
      <c r="AA1116" s="56" t="s">
        <v>984</v>
      </c>
      <c r="AB1116" s="156" t="s">
        <v>494</v>
      </c>
    </row>
    <row r="1117" spans="18:28" x14ac:dyDescent="0.35">
      <c r="R1117" s="56" t="s">
        <v>1397</v>
      </c>
      <c r="S1117" s="56" t="s">
        <v>1398</v>
      </c>
      <c r="T1117" s="56" t="s">
        <v>1399</v>
      </c>
      <c r="U1117" s="57" t="s">
        <v>988</v>
      </c>
      <c r="V1117" s="56" t="s">
        <v>721</v>
      </c>
      <c r="W1117" s="58">
        <v>126363</v>
      </c>
      <c r="X1117" s="58"/>
      <c r="Y1117" s="58">
        <v>126363</v>
      </c>
      <c r="Z1117" s="56" t="s">
        <v>393</v>
      </c>
      <c r="AA1117" s="56" t="s">
        <v>984</v>
      </c>
      <c r="AB1117" s="156" t="s">
        <v>494</v>
      </c>
    </row>
    <row r="1118" spans="18:28" x14ac:dyDescent="0.35">
      <c r="R1118" s="56" t="s">
        <v>1400</v>
      </c>
      <c r="S1118" s="56" t="s">
        <v>1401</v>
      </c>
      <c r="T1118" s="56" t="s">
        <v>694</v>
      </c>
      <c r="U1118" s="57" t="s">
        <v>988</v>
      </c>
      <c r="V1118" s="56" t="s">
        <v>723</v>
      </c>
      <c r="W1118" s="58">
        <v>100210</v>
      </c>
      <c r="X1118" s="58"/>
      <c r="Y1118" s="58">
        <v>100210</v>
      </c>
      <c r="Z1118" s="56" t="s">
        <v>162</v>
      </c>
      <c r="AA1118" s="56" t="s">
        <v>701</v>
      </c>
      <c r="AB1118" s="156" t="s">
        <v>1701</v>
      </c>
    </row>
    <row r="1119" spans="18:28" x14ac:dyDescent="0.35">
      <c r="R1119" s="83" t="s">
        <v>1402</v>
      </c>
      <c r="S1119" s="83" t="s">
        <v>1403</v>
      </c>
      <c r="T1119" s="83" t="s">
        <v>1404</v>
      </c>
      <c r="U1119" s="84" t="s">
        <v>1004</v>
      </c>
      <c r="V1119" s="83" t="s">
        <v>1405</v>
      </c>
      <c r="W1119" s="85">
        <v>130240</v>
      </c>
      <c r="X1119" s="85" t="s">
        <v>1406</v>
      </c>
      <c r="Y1119" s="85">
        <v>130241</v>
      </c>
      <c r="Z1119" s="83" t="s">
        <v>223</v>
      </c>
      <c r="AA1119" s="83" t="s">
        <v>223</v>
      </c>
      <c r="AB1119" s="158" t="s">
        <v>494</v>
      </c>
    </row>
    <row r="1120" spans="18:28" x14ac:dyDescent="0.35">
      <c r="R1120" s="110" t="s">
        <v>1407</v>
      </c>
      <c r="S1120" s="110" t="s">
        <v>1408</v>
      </c>
      <c r="T1120" s="110" t="s">
        <v>1409</v>
      </c>
      <c r="U1120" s="111" t="s">
        <v>993</v>
      </c>
      <c r="V1120" s="110" t="s">
        <v>723</v>
      </c>
      <c r="W1120" s="112">
        <v>100210</v>
      </c>
      <c r="X1120" s="112"/>
      <c r="Y1120" s="112">
        <v>100210</v>
      </c>
      <c r="Z1120" s="110" t="s">
        <v>162</v>
      </c>
      <c r="AA1120" s="110" t="s">
        <v>701</v>
      </c>
      <c r="AB1120" s="157" t="s">
        <v>1701</v>
      </c>
    </row>
    <row r="1121" spans="18:28" x14ac:dyDescent="0.35">
      <c r="R1121" s="74" t="s">
        <v>1410</v>
      </c>
      <c r="S1121" s="74" t="s">
        <v>1411</v>
      </c>
      <c r="T1121" s="74" t="s">
        <v>297</v>
      </c>
      <c r="U1121" s="75" t="s">
        <v>982</v>
      </c>
      <c r="V1121" s="74" t="s">
        <v>719</v>
      </c>
      <c r="W1121" s="76">
        <v>100153</v>
      </c>
      <c r="X1121" s="76"/>
      <c r="Y1121" s="76">
        <v>100153</v>
      </c>
      <c r="Z1121" s="74" t="s">
        <v>240</v>
      </c>
      <c r="AA1121" s="74" t="s">
        <v>984</v>
      </c>
      <c r="AB1121" s="155" t="s">
        <v>494</v>
      </c>
    </row>
    <row r="1122" spans="18:28" x14ac:dyDescent="0.35">
      <c r="R1122" s="74" t="s">
        <v>1412</v>
      </c>
      <c r="S1122" s="74" t="s">
        <v>1413</v>
      </c>
      <c r="T1122" s="74" t="s">
        <v>1414</v>
      </c>
      <c r="U1122" s="75" t="s">
        <v>982</v>
      </c>
      <c r="V1122" s="74" t="s">
        <v>392</v>
      </c>
      <c r="W1122" s="76">
        <v>126361</v>
      </c>
      <c r="X1122" s="76"/>
      <c r="Y1122" s="76">
        <v>126361</v>
      </c>
      <c r="Z1122" s="74" t="s">
        <v>393</v>
      </c>
      <c r="AA1122" s="74" t="s">
        <v>984</v>
      </c>
      <c r="AB1122" s="155" t="s">
        <v>494</v>
      </c>
    </row>
    <row r="1123" spans="18:28" x14ac:dyDescent="0.35">
      <c r="R1123" s="89" t="s">
        <v>1415</v>
      </c>
      <c r="S1123" s="89" t="s">
        <v>1416</v>
      </c>
      <c r="T1123" s="89" t="s">
        <v>430</v>
      </c>
      <c r="U1123" s="90" t="s">
        <v>1044</v>
      </c>
      <c r="V1123" s="89" t="s">
        <v>735</v>
      </c>
      <c r="W1123" s="91">
        <v>100243</v>
      </c>
      <c r="X1123" s="91"/>
      <c r="Y1123" s="91">
        <v>100243</v>
      </c>
      <c r="Z1123" s="89" t="s">
        <v>349</v>
      </c>
      <c r="AA1123" s="89" t="s">
        <v>701</v>
      </c>
      <c r="AB1123" s="163" t="s">
        <v>1701</v>
      </c>
    </row>
    <row r="1124" spans="18:28" x14ac:dyDescent="0.35">
      <c r="R1124" s="74" t="s">
        <v>1417</v>
      </c>
      <c r="S1124" s="74" t="s">
        <v>1418</v>
      </c>
      <c r="T1124" s="74" t="s">
        <v>1419</v>
      </c>
      <c r="U1124" s="75" t="s">
        <v>982</v>
      </c>
      <c r="V1124" s="74" t="s">
        <v>719</v>
      </c>
      <c r="W1124" s="76">
        <v>100153</v>
      </c>
      <c r="X1124" s="76"/>
      <c r="Y1124" s="76">
        <v>100153</v>
      </c>
      <c r="Z1124" s="74" t="s">
        <v>240</v>
      </c>
      <c r="AA1124" s="74" t="s">
        <v>984</v>
      </c>
      <c r="AB1124" s="155" t="s">
        <v>494</v>
      </c>
    </row>
    <row r="1125" spans="18:28" x14ac:dyDescent="0.35">
      <c r="R1125" s="83" t="s">
        <v>1420</v>
      </c>
      <c r="S1125" s="83" t="s">
        <v>1421</v>
      </c>
      <c r="T1125" s="83" t="s">
        <v>355</v>
      </c>
      <c r="U1125" s="84" t="s">
        <v>1004</v>
      </c>
      <c r="V1125" s="83" t="s">
        <v>1005</v>
      </c>
      <c r="W1125" s="85">
        <v>100051</v>
      </c>
      <c r="X1125" s="85"/>
      <c r="Y1125" s="85">
        <v>100051</v>
      </c>
      <c r="Z1125" s="83" t="s">
        <v>315</v>
      </c>
      <c r="AA1125" s="83" t="s">
        <v>107</v>
      </c>
      <c r="AB1125" s="158" t="s">
        <v>494</v>
      </c>
    </row>
    <row r="1126" spans="18:28" x14ac:dyDescent="0.35">
      <c r="R1126" s="56" t="s">
        <v>1422</v>
      </c>
      <c r="S1126" s="56" t="s">
        <v>1423</v>
      </c>
      <c r="T1126" s="56" t="s">
        <v>129</v>
      </c>
      <c r="U1126" s="57" t="s">
        <v>988</v>
      </c>
      <c r="V1126" s="56" t="s">
        <v>989</v>
      </c>
      <c r="W1126" s="58">
        <v>126421</v>
      </c>
      <c r="X1126" s="58" t="s">
        <v>782</v>
      </c>
      <c r="Y1126" s="58">
        <v>126364</v>
      </c>
      <c r="Z1126" s="56" t="s">
        <v>393</v>
      </c>
      <c r="AA1126" s="56" t="s">
        <v>984</v>
      </c>
      <c r="AB1126" s="156" t="s">
        <v>494</v>
      </c>
    </row>
    <row r="1127" spans="18:28" x14ac:dyDescent="0.35">
      <c r="R1127" s="56" t="s">
        <v>1424</v>
      </c>
      <c r="S1127" s="56" t="s">
        <v>1425</v>
      </c>
      <c r="T1127" s="56" t="s">
        <v>1426</v>
      </c>
      <c r="U1127" s="57" t="s">
        <v>988</v>
      </c>
      <c r="V1127" s="56" t="s">
        <v>533</v>
      </c>
      <c r="W1127" s="58">
        <v>130024</v>
      </c>
      <c r="X1127" s="58"/>
      <c r="Y1127" s="58">
        <v>130024</v>
      </c>
      <c r="Z1127" s="56" t="s">
        <v>278</v>
      </c>
      <c r="AA1127" s="56" t="s">
        <v>984</v>
      </c>
      <c r="AB1127" s="156" t="s">
        <v>1000</v>
      </c>
    </row>
    <row r="1128" spans="18:28" x14ac:dyDescent="0.35">
      <c r="R1128" s="101" t="s">
        <v>1427</v>
      </c>
      <c r="S1128" s="101" t="s">
        <v>1428</v>
      </c>
      <c r="T1128" s="101" t="s">
        <v>1429</v>
      </c>
      <c r="U1128" s="102" t="s">
        <v>1090</v>
      </c>
      <c r="V1128" s="101" t="s">
        <v>723</v>
      </c>
      <c r="W1128" s="103">
        <v>100210</v>
      </c>
      <c r="X1128" s="103"/>
      <c r="Y1128" s="103">
        <v>100210</v>
      </c>
      <c r="Z1128" s="101" t="s">
        <v>162</v>
      </c>
      <c r="AA1128" s="101" t="s">
        <v>701</v>
      </c>
      <c r="AB1128" s="164" t="s">
        <v>1701</v>
      </c>
    </row>
    <row r="1129" spans="18:28" x14ac:dyDescent="0.35">
      <c r="R1129" s="56" t="s">
        <v>1430</v>
      </c>
      <c r="S1129" s="56" t="s">
        <v>1431</v>
      </c>
      <c r="T1129" s="56" t="s">
        <v>1432</v>
      </c>
      <c r="U1129" s="57" t="s">
        <v>988</v>
      </c>
      <c r="V1129" s="56" t="s">
        <v>533</v>
      </c>
      <c r="W1129" s="58">
        <v>130024</v>
      </c>
      <c r="X1129" s="58"/>
      <c r="Y1129" s="58">
        <v>130024</v>
      </c>
      <c r="Z1129" s="56" t="s">
        <v>278</v>
      </c>
      <c r="AA1129" s="56" t="s">
        <v>984</v>
      </c>
      <c r="AB1129" s="156" t="s">
        <v>1000</v>
      </c>
    </row>
    <row r="1130" spans="18:28" x14ac:dyDescent="0.35">
      <c r="R1130" s="110" t="s">
        <v>1433</v>
      </c>
      <c r="S1130" s="110" t="s">
        <v>1434</v>
      </c>
      <c r="T1130" s="110" t="s">
        <v>1435</v>
      </c>
      <c r="U1130" s="111" t="s">
        <v>993</v>
      </c>
      <c r="V1130" s="110" t="s">
        <v>723</v>
      </c>
      <c r="W1130" s="112">
        <v>100210</v>
      </c>
      <c r="X1130" s="112"/>
      <c r="Y1130" s="112">
        <v>100210</v>
      </c>
      <c r="Z1130" s="110" t="s">
        <v>162</v>
      </c>
      <c r="AA1130" s="110" t="s">
        <v>701</v>
      </c>
      <c r="AB1130" s="157" t="s">
        <v>1701</v>
      </c>
    </row>
    <row r="1131" spans="18:28" x14ac:dyDescent="0.35">
      <c r="R1131" s="89" t="s">
        <v>1436</v>
      </c>
      <c r="S1131" s="89" t="s">
        <v>1437</v>
      </c>
      <c r="T1131" s="89" t="s">
        <v>1438</v>
      </c>
      <c r="U1131" s="90" t="s">
        <v>1044</v>
      </c>
      <c r="V1131" s="89" t="s">
        <v>730</v>
      </c>
      <c r="W1131" s="91">
        <v>100238</v>
      </c>
      <c r="X1131" s="91"/>
      <c r="Y1131" s="91">
        <v>100238</v>
      </c>
      <c r="Z1131" s="89" t="s">
        <v>700</v>
      </c>
      <c r="AA1131" s="89" t="s">
        <v>701</v>
      </c>
      <c r="AB1131" s="163" t="s">
        <v>1701</v>
      </c>
    </row>
    <row r="1132" spans="18:28" x14ac:dyDescent="0.35">
      <c r="R1132" s="74" t="s">
        <v>1439</v>
      </c>
      <c r="S1132" s="74" t="s">
        <v>1440</v>
      </c>
      <c r="T1132" s="74" t="s">
        <v>639</v>
      </c>
      <c r="U1132" s="75" t="s">
        <v>982</v>
      </c>
      <c r="V1132" s="74" t="s">
        <v>717</v>
      </c>
      <c r="W1132" s="76">
        <v>100133</v>
      </c>
      <c r="X1132" s="76"/>
      <c r="Y1132" s="76">
        <v>100133</v>
      </c>
      <c r="Z1132" s="74" t="s">
        <v>756</v>
      </c>
      <c r="AA1132" s="74" t="s">
        <v>984</v>
      </c>
      <c r="AB1132" s="155" t="s">
        <v>1701</v>
      </c>
    </row>
    <row r="1133" spans="18:28" x14ac:dyDescent="0.35">
      <c r="R1133" s="83" t="s">
        <v>1441</v>
      </c>
      <c r="S1133" s="83" t="s">
        <v>1442</v>
      </c>
      <c r="T1133" s="83" t="s">
        <v>1443</v>
      </c>
      <c r="U1133" s="84" t="s">
        <v>1004</v>
      </c>
      <c r="V1133" s="83" t="s">
        <v>1005</v>
      </c>
      <c r="W1133" s="85">
        <v>100051</v>
      </c>
      <c r="X1133" s="85"/>
      <c r="Y1133" s="85">
        <v>100051</v>
      </c>
      <c r="Z1133" s="83" t="s">
        <v>315</v>
      </c>
      <c r="AA1133" s="83" t="s">
        <v>107</v>
      </c>
      <c r="AB1133" s="158" t="s">
        <v>494</v>
      </c>
    </row>
    <row r="1134" spans="18:28" ht="15" thickBot="1" x14ac:dyDescent="0.4">
      <c r="R1134" s="113" t="s">
        <v>1444</v>
      </c>
      <c r="S1134" s="113" t="s">
        <v>1445</v>
      </c>
      <c r="T1134" s="113" t="s">
        <v>313</v>
      </c>
      <c r="U1134" s="114" t="s">
        <v>993</v>
      </c>
      <c r="V1134" s="113" t="s">
        <v>723</v>
      </c>
      <c r="W1134" s="115">
        <v>100210</v>
      </c>
      <c r="X1134" s="115"/>
      <c r="Y1134" s="115">
        <v>100210</v>
      </c>
      <c r="Z1134" s="113" t="s">
        <v>162</v>
      </c>
      <c r="AA1134" s="113" t="s">
        <v>701</v>
      </c>
      <c r="AB1134" s="176" t="s">
        <v>1701</v>
      </c>
    </row>
    <row r="1135" spans="18:28" x14ac:dyDescent="0.35">
      <c r="R1135" s="62" t="s">
        <v>1446</v>
      </c>
      <c r="S1135" s="62" t="s">
        <v>1447</v>
      </c>
      <c r="T1135" s="62" t="s">
        <v>1448</v>
      </c>
      <c r="U1135" s="63" t="s">
        <v>1022</v>
      </c>
      <c r="V1135" s="62" t="s">
        <v>1023</v>
      </c>
      <c r="W1135" s="64">
        <v>100215</v>
      </c>
      <c r="X1135" s="64" t="s">
        <v>1024</v>
      </c>
      <c r="Y1135" s="64">
        <v>100216</v>
      </c>
      <c r="Z1135" s="62" t="s">
        <v>520</v>
      </c>
      <c r="AA1135" s="62" t="s">
        <v>701</v>
      </c>
      <c r="AB1135" s="177" t="s">
        <v>1701</v>
      </c>
    </row>
    <row r="1136" spans="18:28" x14ac:dyDescent="0.35">
      <c r="R1136" s="68" t="s">
        <v>1449</v>
      </c>
      <c r="S1136" s="68" t="s">
        <v>1450</v>
      </c>
      <c r="T1136" s="68" t="s">
        <v>1451</v>
      </c>
      <c r="U1136" s="69" t="s">
        <v>1011</v>
      </c>
      <c r="V1136" s="68" t="s">
        <v>739</v>
      </c>
      <c r="W1136" s="70">
        <v>100281</v>
      </c>
      <c r="X1136" s="70"/>
      <c r="Y1136" s="70">
        <v>100281</v>
      </c>
      <c r="Z1136" s="68" t="s">
        <v>223</v>
      </c>
      <c r="AA1136" s="68" t="s">
        <v>223</v>
      </c>
      <c r="AB1136" s="159" t="s">
        <v>494</v>
      </c>
    </row>
    <row r="1137" spans="18:28" x14ac:dyDescent="0.35">
      <c r="R1137" s="56" t="s">
        <v>1452</v>
      </c>
      <c r="S1137" s="56" t="s">
        <v>1453</v>
      </c>
      <c r="T1137" s="56" t="s">
        <v>507</v>
      </c>
      <c r="U1137" s="57" t="s">
        <v>988</v>
      </c>
      <c r="V1137" s="56" t="s">
        <v>721</v>
      </c>
      <c r="W1137" s="58">
        <v>126363</v>
      </c>
      <c r="X1137" s="58"/>
      <c r="Y1137" s="58">
        <v>126363</v>
      </c>
      <c r="Z1137" s="56" t="s">
        <v>393</v>
      </c>
      <c r="AA1137" s="56" t="s">
        <v>984</v>
      </c>
      <c r="AB1137" s="156" t="s">
        <v>494</v>
      </c>
    </row>
    <row r="1138" spans="18:28" x14ac:dyDescent="0.35">
      <c r="R1138" s="56" t="s">
        <v>1454</v>
      </c>
      <c r="S1138" s="56" t="s">
        <v>1455</v>
      </c>
      <c r="T1138" s="56" t="s">
        <v>1456</v>
      </c>
      <c r="U1138" s="57" t="s">
        <v>988</v>
      </c>
      <c r="V1138" s="56" t="s">
        <v>666</v>
      </c>
      <c r="W1138" s="58">
        <v>130976</v>
      </c>
      <c r="X1138" s="58"/>
      <c r="Y1138" s="58">
        <v>130976</v>
      </c>
      <c r="Z1138" s="56" t="s">
        <v>240</v>
      </c>
      <c r="AA1138" s="56" t="s">
        <v>984</v>
      </c>
      <c r="AB1138" s="156" t="s">
        <v>494</v>
      </c>
    </row>
    <row r="1139" spans="18:28" x14ac:dyDescent="0.35">
      <c r="R1139" s="110" t="s">
        <v>1457</v>
      </c>
      <c r="S1139" s="110" t="s">
        <v>1458</v>
      </c>
      <c r="T1139" s="110" t="s">
        <v>1459</v>
      </c>
      <c r="U1139" s="111" t="s">
        <v>993</v>
      </c>
      <c r="V1139" s="110" t="s">
        <v>723</v>
      </c>
      <c r="W1139" s="112">
        <v>100210</v>
      </c>
      <c r="X1139" s="112"/>
      <c r="Y1139" s="112">
        <v>100210</v>
      </c>
      <c r="Z1139" s="110" t="s">
        <v>162</v>
      </c>
      <c r="AA1139" s="110" t="s">
        <v>701</v>
      </c>
      <c r="AB1139" s="157" t="s">
        <v>1701</v>
      </c>
    </row>
    <row r="1140" spans="18:28" x14ac:dyDescent="0.35">
      <c r="R1140" s="110" t="s">
        <v>1460</v>
      </c>
      <c r="S1140" s="110" t="s">
        <v>1461</v>
      </c>
      <c r="T1140" s="110" t="s">
        <v>1462</v>
      </c>
      <c r="U1140" s="111" t="s">
        <v>993</v>
      </c>
      <c r="V1140" s="110" t="s">
        <v>723</v>
      </c>
      <c r="W1140" s="112">
        <v>100210</v>
      </c>
      <c r="X1140" s="112"/>
      <c r="Y1140" s="112">
        <v>100210</v>
      </c>
      <c r="Z1140" s="110" t="s">
        <v>162</v>
      </c>
      <c r="AA1140" s="110" t="s">
        <v>701</v>
      </c>
      <c r="AB1140" s="157" t="s">
        <v>1701</v>
      </c>
    </row>
    <row r="1141" spans="18:28" x14ac:dyDescent="0.35">
      <c r="R1141" s="89" t="s">
        <v>1463</v>
      </c>
      <c r="S1141" s="89" t="s">
        <v>1464</v>
      </c>
      <c r="T1141" s="89" t="s">
        <v>1465</v>
      </c>
      <c r="U1141" s="90" t="s">
        <v>1044</v>
      </c>
      <c r="V1141" s="89" t="s">
        <v>728</v>
      </c>
      <c r="W1141" s="91">
        <v>100234</v>
      </c>
      <c r="X1141" s="91"/>
      <c r="Y1141" s="91">
        <v>100234</v>
      </c>
      <c r="Z1141" s="89" t="s">
        <v>438</v>
      </c>
      <c r="AA1141" s="89" t="s">
        <v>701</v>
      </c>
      <c r="AB1141" s="163" t="s">
        <v>1701</v>
      </c>
    </row>
    <row r="1142" spans="18:28" x14ac:dyDescent="0.35">
      <c r="R1142" s="110" t="s">
        <v>1466</v>
      </c>
      <c r="S1142" s="110" t="s">
        <v>1467</v>
      </c>
      <c r="T1142" s="110" t="s">
        <v>1468</v>
      </c>
      <c r="U1142" s="111" t="s">
        <v>993</v>
      </c>
      <c r="V1142" s="110" t="s">
        <v>723</v>
      </c>
      <c r="W1142" s="112">
        <v>100210</v>
      </c>
      <c r="X1142" s="112"/>
      <c r="Y1142" s="112">
        <v>100210</v>
      </c>
      <c r="Z1142" s="110" t="s">
        <v>162</v>
      </c>
      <c r="AA1142" s="110" t="s">
        <v>701</v>
      </c>
      <c r="AB1142" s="157" t="s">
        <v>1701</v>
      </c>
    </row>
    <row r="1143" spans="18:28" x14ac:dyDescent="0.35">
      <c r="R1143" s="74" t="s">
        <v>1469</v>
      </c>
      <c r="S1143" s="74" t="s">
        <v>1470</v>
      </c>
      <c r="T1143" s="74" t="s">
        <v>1471</v>
      </c>
      <c r="U1143" s="75" t="s">
        <v>982</v>
      </c>
      <c r="V1143" s="74" t="s">
        <v>714</v>
      </c>
      <c r="W1143" s="76">
        <v>129578</v>
      </c>
      <c r="X1143" s="76"/>
      <c r="Y1143" s="76">
        <v>129578</v>
      </c>
      <c r="Z1143" s="74" t="s">
        <v>715</v>
      </c>
      <c r="AA1143" s="74" t="s">
        <v>984</v>
      </c>
      <c r="AB1143" s="155" t="s">
        <v>1701</v>
      </c>
    </row>
    <row r="1144" spans="18:28" x14ac:dyDescent="0.35">
      <c r="R1144" s="86" t="s">
        <v>1472</v>
      </c>
      <c r="S1144" s="86" t="s">
        <v>1473</v>
      </c>
      <c r="T1144" s="86" t="s">
        <v>1474</v>
      </c>
      <c r="U1144" s="87" t="s">
        <v>1039</v>
      </c>
      <c r="V1144" s="86" t="s">
        <v>636</v>
      </c>
      <c r="W1144" s="88">
        <v>131042</v>
      </c>
      <c r="X1144" s="88"/>
      <c r="Y1144" s="88">
        <v>131042</v>
      </c>
      <c r="Z1144" s="86" t="s">
        <v>201</v>
      </c>
      <c r="AA1144" s="86" t="s">
        <v>753</v>
      </c>
      <c r="AB1144" s="162" t="s">
        <v>1701</v>
      </c>
    </row>
    <row r="1145" spans="18:28" x14ac:dyDescent="0.35">
      <c r="R1145" s="89" t="s">
        <v>1475</v>
      </c>
      <c r="S1145" s="89" t="s">
        <v>1476</v>
      </c>
      <c r="T1145" s="89" t="s">
        <v>1477</v>
      </c>
      <c r="U1145" s="90" t="s">
        <v>1044</v>
      </c>
      <c r="V1145" s="89" t="s">
        <v>1478</v>
      </c>
      <c r="W1145" s="91">
        <v>100229</v>
      </c>
      <c r="X1145" s="91" t="s">
        <v>1479</v>
      </c>
      <c r="Y1145" s="91">
        <v>100230</v>
      </c>
      <c r="Z1145" s="89" t="s">
        <v>438</v>
      </c>
      <c r="AA1145" s="89" t="s">
        <v>701</v>
      </c>
      <c r="AB1145" s="163" t="s">
        <v>1701</v>
      </c>
    </row>
    <row r="1146" spans="18:28" x14ac:dyDescent="0.35">
      <c r="R1146" s="110" t="s">
        <v>1480</v>
      </c>
      <c r="S1146" s="110" t="s">
        <v>1481</v>
      </c>
      <c r="T1146" s="110" t="s">
        <v>1482</v>
      </c>
      <c r="U1146" s="111" t="s">
        <v>993</v>
      </c>
      <c r="V1146" s="110" t="s">
        <v>723</v>
      </c>
      <c r="W1146" s="112">
        <v>100210</v>
      </c>
      <c r="X1146" s="112"/>
      <c r="Y1146" s="112">
        <v>100210</v>
      </c>
      <c r="Z1146" s="110" t="s">
        <v>162</v>
      </c>
      <c r="AA1146" s="110" t="s">
        <v>701</v>
      </c>
      <c r="AB1146" s="157" t="s">
        <v>1701</v>
      </c>
    </row>
    <row r="1147" spans="18:28" x14ac:dyDescent="0.35">
      <c r="R1147" s="68" t="s">
        <v>1483</v>
      </c>
      <c r="S1147" s="68" t="s">
        <v>1484</v>
      </c>
      <c r="T1147" s="68" t="s">
        <v>251</v>
      </c>
      <c r="U1147" s="69" t="s">
        <v>1011</v>
      </c>
      <c r="V1147" s="68" t="s">
        <v>739</v>
      </c>
      <c r="W1147" s="70">
        <v>100281</v>
      </c>
      <c r="X1147" s="70"/>
      <c r="Y1147" s="70">
        <v>100281</v>
      </c>
      <c r="Z1147" s="68" t="s">
        <v>223</v>
      </c>
      <c r="AA1147" s="68" t="s">
        <v>223</v>
      </c>
      <c r="AB1147" s="159" t="s">
        <v>494</v>
      </c>
    </row>
    <row r="1148" spans="18:28" x14ac:dyDescent="0.35">
      <c r="R1148" s="101" t="s">
        <v>1485</v>
      </c>
      <c r="S1148" s="101" t="s">
        <v>1486</v>
      </c>
      <c r="T1148" s="101" t="s">
        <v>1487</v>
      </c>
      <c r="U1148" s="102" t="s">
        <v>1090</v>
      </c>
      <c r="V1148" s="101" t="s">
        <v>1023</v>
      </c>
      <c r="W1148" s="103">
        <v>100215</v>
      </c>
      <c r="X1148" s="103" t="s">
        <v>1024</v>
      </c>
      <c r="Y1148" s="103">
        <v>100216</v>
      </c>
      <c r="Z1148" s="101" t="s">
        <v>520</v>
      </c>
      <c r="AA1148" s="101" t="s">
        <v>701</v>
      </c>
      <c r="AB1148" s="164" t="s">
        <v>1701</v>
      </c>
    </row>
    <row r="1149" spans="18:28" x14ac:dyDescent="0.35">
      <c r="R1149" s="68" t="s">
        <v>1488</v>
      </c>
      <c r="S1149" s="68" t="s">
        <v>1489</v>
      </c>
      <c r="T1149" s="68" t="s">
        <v>1490</v>
      </c>
      <c r="U1149" s="69" t="s">
        <v>1011</v>
      </c>
      <c r="V1149" s="68" t="s">
        <v>671</v>
      </c>
      <c r="W1149" s="70">
        <v>100267</v>
      </c>
      <c r="X1149" s="70"/>
      <c r="Y1149" s="70">
        <v>100267</v>
      </c>
      <c r="Z1149" s="68" t="s">
        <v>223</v>
      </c>
      <c r="AA1149" s="68" t="s">
        <v>223</v>
      </c>
      <c r="AB1149" s="159" t="s">
        <v>494</v>
      </c>
    </row>
    <row r="1150" spans="18:28" x14ac:dyDescent="0.35">
      <c r="R1150" s="68" t="s">
        <v>1491</v>
      </c>
      <c r="S1150" s="68" t="s">
        <v>1492</v>
      </c>
      <c r="T1150" s="68" t="s">
        <v>649</v>
      </c>
      <c r="U1150" s="69" t="s">
        <v>1011</v>
      </c>
      <c r="V1150" s="68" t="s">
        <v>1493</v>
      </c>
      <c r="W1150" s="70">
        <v>100265</v>
      </c>
      <c r="X1150" s="70" t="s">
        <v>1494</v>
      </c>
      <c r="Y1150" s="70">
        <v>100266</v>
      </c>
      <c r="Z1150" s="68" t="s">
        <v>223</v>
      </c>
      <c r="AA1150" s="68" t="s">
        <v>223</v>
      </c>
      <c r="AB1150" s="159" t="s">
        <v>494</v>
      </c>
    </row>
    <row r="1151" spans="18:28" ht="15" thickBot="1" x14ac:dyDescent="0.4">
      <c r="R1151" s="104" t="s">
        <v>1495</v>
      </c>
      <c r="S1151" s="104" t="s">
        <v>1496</v>
      </c>
      <c r="T1151" s="104" t="s">
        <v>1497</v>
      </c>
      <c r="U1151" s="105" t="s">
        <v>1090</v>
      </c>
      <c r="V1151" s="104" t="s">
        <v>696</v>
      </c>
      <c r="W1151" s="106">
        <v>131179</v>
      </c>
      <c r="X1151" s="106"/>
      <c r="Y1151" s="106">
        <v>131179</v>
      </c>
      <c r="Z1151" s="104" t="s">
        <v>520</v>
      </c>
      <c r="AA1151" s="104" t="s">
        <v>701</v>
      </c>
      <c r="AB1151" s="167" t="s">
        <v>1701</v>
      </c>
    </row>
    <row r="1152" spans="18:28" x14ac:dyDescent="0.35">
      <c r="R1152" s="122" t="s">
        <v>1498</v>
      </c>
      <c r="S1152" s="122" t="s">
        <v>1499</v>
      </c>
      <c r="T1152" s="122" t="s">
        <v>1500</v>
      </c>
      <c r="U1152" s="123" t="s">
        <v>982</v>
      </c>
      <c r="V1152" s="122" t="s">
        <v>1501</v>
      </c>
      <c r="W1152" s="124">
        <v>129714</v>
      </c>
      <c r="X1152" s="124" t="s">
        <v>1502</v>
      </c>
      <c r="Y1152" s="124">
        <v>129715</v>
      </c>
      <c r="Z1152" s="122" t="s">
        <v>560</v>
      </c>
      <c r="AA1152" s="122" t="s">
        <v>984</v>
      </c>
      <c r="AB1152" s="172" t="s">
        <v>494</v>
      </c>
    </row>
    <row r="1153" spans="18:28" x14ac:dyDescent="0.35">
      <c r="R1153" s="74" t="s">
        <v>1503</v>
      </c>
      <c r="S1153" s="74" t="s">
        <v>1504</v>
      </c>
      <c r="T1153" s="74" t="s">
        <v>1505</v>
      </c>
      <c r="U1153" s="75" t="s">
        <v>982</v>
      </c>
      <c r="V1153" s="74" t="s">
        <v>1506</v>
      </c>
      <c r="W1153" s="76">
        <v>100139</v>
      </c>
      <c r="X1153" s="76" t="s">
        <v>1507</v>
      </c>
      <c r="Y1153" s="76">
        <v>100140</v>
      </c>
      <c r="Z1153" s="122" t="s">
        <v>748</v>
      </c>
      <c r="AA1153" s="122" t="s">
        <v>984</v>
      </c>
      <c r="AB1153" s="155" t="s">
        <v>494</v>
      </c>
    </row>
    <row r="1154" spans="18:28" x14ac:dyDescent="0.35">
      <c r="R1154" s="86" t="s">
        <v>1508</v>
      </c>
      <c r="S1154" s="86" t="s">
        <v>1509</v>
      </c>
      <c r="T1154" s="86" t="s">
        <v>1510</v>
      </c>
      <c r="U1154" s="87" t="s">
        <v>1039</v>
      </c>
      <c r="V1154" s="86" t="s">
        <v>1040</v>
      </c>
      <c r="W1154" s="88">
        <v>100178</v>
      </c>
      <c r="X1154" s="88" t="s">
        <v>1511</v>
      </c>
      <c r="Y1154" s="88">
        <v>100179</v>
      </c>
      <c r="Z1154" s="86" t="s">
        <v>682</v>
      </c>
      <c r="AA1154" s="86" t="s">
        <v>753</v>
      </c>
      <c r="AB1154" s="162" t="s">
        <v>1701</v>
      </c>
    </row>
    <row r="1155" spans="18:28" x14ac:dyDescent="0.35">
      <c r="R1155" s="56" t="s">
        <v>1512</v>
      </c>
      <c r="S1155" s="56" t="s">
        <v>1513</v>
      </c>
      <c r="T1155" s="56" t="s">
        <v>1514</v>
      </c>
      <c r="U1155" s="57" t="s">
        <v>988</v>
      </c>
      <c r="V1155" s="56" t="s">
        <v>721</v>
      </c>
      <c r="W1155" s="58">
        <v>126363</v>
      </c>
      <c r="X1155" s="58"/>
      <c r="Y1155" s="58">
        <v>126363</v>
      </c>
      <c r="Z1155" s="56" t="s">
        <v>393</v>
      </c>
      <c r="AA1155" s="56" t="s">
        <v>984</v>
      </c>
      <c r="AB1155" s="156" t="s">
        <v>494</v>
      </c>
    </row>
    <row r="1156" spans="18:28" x14ac:dyDescent="0.35">
      <c r="R1156" s="74" t="s">
        <v>1515</v>
      </c>
      <c r="S1156" s="74" t="s">
        <v>1516</v>
      </c>
      <c r="T1156" s="74" t="s">
        <v>1517</v>
      </c>
      <c r="U1156" s="75" t="s">
        <v>982</v>
      </c>
      <c r="V1156" s="74" t="s">
        <v>719</v>
      </c>
      <c r="W1156" s="76">
        <v>100153</v>
      </c>
      <c r="X1156" s="76"/>
      <c r="Y1156" s="76">
        <v>100153</v>
      </c>
      <c r="Z1156" s="74" t="s">
        <v>240</v>
      </c>
      <c r="AA1156" s="74" t="s">
        <v>984</v>
      </c>
      <c r="AB1156" s="155" t="s">
        <v>494</v>
      </c>
    </row>
    <row r="1157" spans="18:28" x14ac:dyDescent="0.35">
      <c r="R1157" s="98" t="s">
        <v>1518</v>
      </c>
      <c r="S1157" s="98" t="s">
        <v>1519</v>
      </c>
      <c r="T1157" s="98" t="s">
        <v>1520</v>
      </c>
      <c r="U1157" s="100" t="s">
        <v>979</v>
      </c>
      <c r="V1157" s="98" t="s">
        <v>646</v>
      </c>
      <c r="W1157" s="99">
        <v>130018</v>
      </c>
      <c r="X1157" s="99"/>
      <c r="Y1157" s="99">
        <v>130018</v>
      </c>
      <c r="Z1157" s="98" t="s">
        <v>603</v>
      </c>
      <c r="AA1157" s="98" t="s">
        <v>984</v>
      </c>
      <c r="AB1157" s="160" t="s">
        <v>1170</v>
      </c>
    </row>
    <row r="1158" spans="18:28" x14ac:dyDescent="0.35">
      <c r="R1158" s="56" t="s">
        <v>1521</v>
      </c>
      <c r="S1158" s="56" t="s">
        <v>1522</v>
      </c>
      <c r="T1158" s="56" t="s">
        <v>1523</v>
      </c>
      <c r="U1158" s="57" t="s">
        <v>988</v>
      </c>
      <c r="V1158" s="56" t="s">
        <v>721</v>
      </c>
      <c r="W1158" s="58">
        <v>126363</v>
      </c>
      <c r="X1158" s="58"/>
      <c r="Y1158" s="58">
        <v>126363</v>
      </c>
      <c r="Z1158" s="56" t="s">
        <v>393</v>
      </c>
      <c r="AA1158" s="56" t="s">
        <v>984</v>
      </c>
      <c r="AB1158" s="156" t="s">
        <v>494</v>
      </c>
    </row>
    <row r="1159" spans="18:28" x14ac:dyDescent="0.35">
      <c r="R1159" s="56" t="s">
        <v>1524</v>
      </c>
      <c r="S1159" s="56" t="s">
        <v>1525</v>
      </c>
      <c r="T1159" s="56" t="s">
        <v>1526</v>
      </c>
      <c r="U1159" s="57" t="s">
        <v>988</v>
      </c>
      <c r="V1159" s="56" t="s">
        <v>721</v>
      </c>
      <c r="W1159" s="58">
        <v>126363</v>
      </c>
      <c r="X1159" s="58"/>
      <c r="Y1159" s="58">
        <v>126363</v>
      </c>
      <c r="Z1159" s="56" t="s">
        <v>393</v>
      </c>
      <c r="AA1159" s="56" t="s">
        <v>984</v>
      </c>
      <c r="AB1159" s="156" t="s">
        <v>494</v>
      </c>
    </row>
    <row r="1160" spans="18:28" x14ac:dyDescent="0.35">
      <c r="R1160" s="83" t="s">
        <v>1527</v>
      </c>
      <c r="S1160" s="83" t="s">
        <v>1528</v>
      </c>
      <c r="T1160" s="83" t="s">
        <v>1529</v>
      </c>
      <c r="U1160" s="84" t="s">
        <v>1004</v>
      </c>
      <c r="V1160" s="83" t="s">
        <v>1005</v>
      </c>
      <c r="W1160" s="85">
        <v>100051</v>
      </c>
      <c r="X1160" s="85"/>
      <c r="Y1160" s="85">
        <v>100051</v>
      </c>
      <c r="Z1160" s="83" t="s">
        <v>315</v>
      </c>
      <c r="AA1160" s="83" t="s">
        <v>107</v>
      </c>
      <c r="AB1160" s="158" t="s">
        <v>494</v>
      </c>
    </row>
    <row r="1161" spans="18:28" x14ac:dyDescent="0.35">
      <c r="R1161" s="110" t="s">
        <v>1530</v>
      </c>
      <c r="S1161" s="110" t="s">
        <v>1531</v>
      </c>
      <c r="T1161" s="110" t="s">
        <v>1532</v>
      </c>
      <c r="U1161" s="111" t="s">
        <v>993</v>
      </c>
      <c r="V1161" s="110" t="s">
        <v>723</v>
      </c>
      <c r="W1161" s="112">
        <v>100210</v>
      </c>
      <c r="X1161" s="112"/>
      <c r="Y1161" s="112">
        <v>100210</v>
      </c>
      <c r="Z1161" s="110" t="s">
        <v>162</v>
      </c>
      <c r="AA1161" s="110" t="s">
        <v>701</v>
      </c>
      <c r="AB1161" s="157" t="s">
        <v>1701</v>
      </c>
    </row>
    <row r="1162" spans="18:28" x14ac:dyDescent="0.35">
      <c r="R1162" s="74" t="s">
        <v>1533</v>
      </c>
      <c r="S1162" s="74" t="s">
        <v>1534</v>
      </c>
      <c r="T1162" s="74" t="s">
        <v>1535</v>
      </c>
      <c r="U1162" s="75" t="s">
        <v>982</v>
      </c>
      <c r="V1162" s="74" t="s">
        <v>983</v>
      </c>
      <c r="W1162" s="76">
        <v>100141</v>
      </c>
      <c r="X1162" s="76"/>
      <c r="Y1162" s="76">
        <v>100141</v>
      </c>
      <c r="Z1162" s="74" t="s">
        <v>748</v>
      </c>
      <c r="AA1162" s="74" t="s">
        <v>984</v>
      </c>
      <c r="AB1162" s="155" t="s">
        <v>494</v>
      </c>
    </row>
    <row r="1163" spans="18:28" x14ac:dyDescent="0.35">
      <c r="R1163" s="56" t="s">
        <v>1536</v>
      </c>
      <c r="S1163" s="56" t="s">
        <v>1537</v>
      </c>
      <c r="T1163" s="56" t="s">
        <v>1538</v>
      </c>
      <c r="U1163" s="57" t="s">
        <v>988</v>
      </c>
      <c r="V1163" s="56" t="s">
        <v>721</v>
      </c>
      <c r="W1163" s="58">
        <v>126363</v>
      </c>
      <c r="X1163" s="58"/>
      <c r="Y1163" s="58">
        <v>126363</v>
      </c>
      <c r="Z1163" s="56" t="s">
        <v>393</v>
      </c>
      <c r="AA1163" s="56" t="s">
        <v>984</v>
      </c>
      <c r="AB1163" s="156" t="s">
        <v>494</v>
      </c>
    </row>
    <row r="1164" spans="18:28" x14ac:dyDescent="0.35">
      <c r="R1164" s="86" t="s">
        <v>1539</v>
      </c>
      <c r="S1164" s="86" t="s">
        <v>1540</v>
      </c>
      <c r="T1164" s="86" t="s">
        <v>1541</v>
      </c>
      <c r="U1164" s="87" t="s">
        <v>1039</v>
      </c>
      <c r="V1164" s="86" t="s">
        <v>254</v>
      </c>
      <c r="W1164" s="88">
        <v>130945</v>
      </c>
      <c r="X1164" s="88"/>
      <c r="Y1164" s="88">
        <v>136791</v>
      </c>
      <c r="Z1164" s="86" t="s">
        <v>255</v>
      </c>
      <c r="AA1164" s="86" t="s">
        <v>753</v>
      </c>
      <c r="AB1164" s="162" t="s">
        <v>1701</v>
      </c>
    </row>
    <row r="1165" spans="18:28" ht="15" thickBot="1" x14ac:dyDescent="0.4">
      <c r="R1165" s="77" t="s">
        <v>1542</v>
      </c>
      <c r="S1165" s="77" t="s">
        <v>1543</v>
      </c>
      <c r="T1165" s="77" t="s">
        <v>1544</v>
      </c>
      <c r="U1165" s="78" t="s">
        <v>982</v>
      </c>
      <c r="V1165" s="77" t="s">
        <v>810</v>
      </c>
      <c r="W1165" s="79">
        <v>126271</v>
      </c>
      <c r="X1165" s="79"/>
      <c r="Y1165" s="79">
        <v>126271</v>
      </c>
      <c r="Z1165" s="77" t="s">
        <v>534</v>
      </c>
      <c r="AA1165" s="77" t="s">
        <v>984</v>
      </c>
      <c r="AB1165" s="178" t="s">
        <v>1000</v>
      </c>
    </row>
    <row r="1166" spans="18:28" x14ac:dyDescent="0.35">
      <c r="R1166" s="53" t="s">
        <v>1545</v>
      </c>
      <c r="S1166" s="53" t="s">
        <v>1546</v>
      </c>
      <c r="T1166" s="53" t="s">
        <v>1547</v>
      </c>
      <c r="U1166" s="54" t="s">
        <v>988</v>
      </c>
      <c r="V1166" s="53" t="s">
        <v>721</v>
      </c>
      <c r="W1166" s="55">
        <v>126363</v>
      </c>
      <c r="X1166" s="55"/>
      <c r="Y1166" s="55">
        <v>126363</v>
      </c>
      <c r="Z1166" s="53" t="s">
        <v>393</v>
      </c>
      <c r="AA1166" s="53" t="s">
        <v>984</v>
      </c>
      <c r="AB1166" s="179" t="s">
        <v>494</v>
      </c>
    </row>
    <row r="1167" spans="18:28" x14ac:dyDescent="0.35">
      <c r="R1167" s="56" t="s">
        <v>1548</v>
      </c>
      <c r="S1167" s="56" t="s">
        <v>1549</v>
      </c>
      <c r="T1167" s="56" t="s">
        <v>322</v>
      </c>
      <c r="U1167" s="57" t="s">
        <v>988</v>
      </c>
      <c r="V1167" s="56" t="s">
        <v>721</v>
      </c>
      <c r="W1167" s="58">
        <v>126363</v>
      </c>
      <c r="X1167" s="58"/>
      <c r="Y1167" s="58">
        <v>126363</v>
      </c>
      <c r="Z1167" s="56" t="s">
        <v>393</v>
      </c>
      <c r="AA1167" s="56" t="s">
        <v>984</v>
      </c>
      <c r="AB1167" s="156" t="s">
        <v>494</v>
      </c>
    </row>
    <row r="1168" spans="18:28" x14ac:dyDescent="0.35">
      <c r="R1168" s="56" t="s">
        <v>1550</v>
      </c>
      <c r="S1168" s="56" t="s">
        <v>1551</v>
      </c>
      <c r="T1168" s="56" t="s">
        <v>1552</v>
      </c>
      <c r="U1168" s="57" t="s">
        <v>988</v>
      </c>
      <c r="V1168" s="56" t="s">
        <v>721</v>
      </c>
      <c r="W1168" s="58">
        <v>126363</v>
      </c>
      <c r="X1168" s="58"/>
      <c r="Y1168" s="58">
        <v>126363</v>
      </c>
      <c r="Z1168" s="56" t="s">
        <v>393</v>
      </c>
      <c r="AA1168" s="56" t="s">
        <v>984</v>
      </c>
      <c r="AB1168" s="156" t="s">
        <v>494</v>
      </c>
    </row>
    <row r="1169" spans="18:28" x14ac:dyDescent="0.35">
      <c r="R1169" s="101" t="s">
        <v>1553</v>
      </c>
      <c r="S1169" s="101" t="s">
        <v>1554</v>
      </c>
      <c r="T1169" s="101" t="s">
        <v>116</v>
      </c>
      <c r="U1169" s="102" t="s">
        <v>1090</v>
      </c>
      <c r="V1169" s="101" t="s">
        <v>1555</v>
      </c>
      <c r="W1169" s="103">
        <v>100212</v>
      </c>
      <c r="X1169" s="103" t="s">
        <v>1556</v>
      </c>
      <c r="Y1169" s="103">
        <v>100213</v>
      </c>
      <c r="Z1169" s="101" t="s">
        <v>162</v>
      </c>
      <c r="AA1169" s="101" t="s">
        <v>701</v>
      </c>
      <c r="AB1169" s="164" t="s">
        <v>1701</v>
      </c>
    </row>
    <row r="1170" spans="18:28" x14ac:dyDescent="0.35">
      <c r="R1170" s="74" t="s">
        <v>1557</v>
      </c>
      <c r="S1170" s="74" t="s">
        <v>1558</v>
      </c>
      <c r="T1170" s="74" t="s">
        <v>674</v>
      </c>
      <c r="U1170" s="75" t="s">
        <v>982</v>
      </c>
      <c r="V1170" s="74" t="s">
        <v>719</v>
      </c>
      <c r="W1170" s="76">
        <v>100153</v>
      </c>
      <c r="X1170" s="76"/>
      <c r="Y1170" s="76">
        <v>100153</v>
      </c>
      <c r="Z1170" s="74" t="s">
        <v>240</v>
      </c>
      <c r="AA1170" s="74" t="s">
        <v>984</v>
      </c>
      <c r="AB1170" s="155" t="s">
        <v>494</v>
      </c>
    </row>
    <row r="1171" spans="18:28" x14ac:dyDescent="0.35">
      <c r="R1171" s="74" t="s">
        <v>1559</v>
      </c>
      <c r="S1171" s="74" t="s">
        <v>1560</v>
      </c>
      <c r="T1171" s="74" t="s">
        <v>1561</v>
      </c>
      <c r="U1171" s="75" t="s">
        <v>982</v>
      </c>
      <c r="V1171" s="74" t="s">
        <v>719</v>
      </c>
      <c r="W1171" s="76">
        <v>100153</v>
      </c>
      <c r="X1171" s="76"/>
      <c r="Y1171" s="76">
        <v>100153</v>
      </c>
      <c r="Z1171" s="74" t="s">
        <v>240</v>
      </c>
      <c r="AA1171" s="74" t="s">
        <v>984</v>
      </c>
      <c r="AB1171" s="155" t="s">
        <v>494</v>
      </c>
    </row>
    <row r="1172" spans="18:28" x14ac:dyDescent="0.35">
      <c r="R1172" s="110" t="s">
        <v>1562</v>
      </c>
      <c r="S1172" s="110" t="s">
        <v>1563</v>
      </c>
      <c r="T1172" s="110" t="s">
        <v>1564</v>
      </c>
      <c r="U1172" s="111" t="s">
        <v>993</v>
      </c>
      <c r="V1172" s="110" t="s">
        <v>723</v>
      </c>
      <c r="W1172" s="112">
        <v>100210</v>
      </c>
      <c r="X1172" s="112"/>
      <c r="Y1172" s="112">
        <v>100210</v>
      </c>
      <c r="Z1172" s="110" t="s">
        <v>162</v>
      </c>
      <c r="AA1172" s="110" t="s">
        <v>701</v>
      </c>
      <c r="AB1172" s="157" t="s">
        <v>1701</v>
      </c>
    </row>
    <row r="1173" spans="18:28" x14ac:dyDescent="0.35">
      <c r="R1173" s="56" t="s">
        <v>1565</v>
      </c>
      <c r="S1173" s="56" t="s">
        <v>1566</v>
      </c>
      <c r="T1173" s="56" t="s">
        <v>1567</v>
      </c>
      <c r="U1173" s="57" t="s">
        <v>988</v>
      </c>
      <c r="V1173" s="56" t="s">
        <v>721</v>
      </c>
      <c r="W1173" s="58">
        <v>126363</v>
      </c>
      <c r="X1173" s="58"/>
      <c r="Y1173" s="58">
        <v>126363</v>
      </c>
      <c r="Z1173" s="56" t="s">
        <v>393</v>
      </c>
      <c r="AA1173" s="56" t="s">
        <v>984</v>
      </c>
      <c r="AB1173" s="156" t="s">
        <v>494</v>
      </c>
    </row>
    <row r="1174" spans="18:28" x14ac:dyDescent="0.35">
      <c r="R1174" s="56" t="s">
        <v>1568</v>
      </c>
      <c r="S1174" s="56" t="s">
        <v>1569</v>
      </c>
      <c r="T1174" s="56" t="s">
        <v>1570</v>
      </c>
      <c r="U1174" s="57" t="s">
        <v>988</v>
      </c>
      <c r="V1174" s="56" t="s">
        <v>533</v>
      </c>
      <c r="W1174" s="58">
        <v>130024</v>
      </c>
      <c r="X1174" s="58"/>
      <c r="Y1174" s="58">
        <v>130024</v>
      </c>
      <c r="Z1174" s="56" t="s">
        <v>278</v>
      </c>
      <c r="AA1174" s="56" t="s">
        <v>984</v>
      </c>
      <c r="AB1174" s="156" t="s">
        <v>1000</v>
      </c>
    </row>
    <row r="1175" spans="18:28" ht="15" thickBot="1" x14ac:dyDescent="0.4">
      <c r="R1175" s="92" t="s">
        <v>1571</v>
      </c>
      <c r="S1175" s="92" t="s">
        <v>1572</v>
      </c>
      <c r="T1175" s="92" t="s">
        <v>1573</v>
      </c>
      <c r="U1175" s="93" t="s">
        <v>1044</v>
      </c>
      <c r="V1175" s="92" t="s">
        <v>1574</v>
      </c>
      <c r="W1175" s="94">
        <v>132616</v>
      </c>
      <c r="X1175" s="94" t="s">
        <v>1575</v>
      </c>
      <c r="Y1175" s="94">
        <v>132617</v>
      </c>
      <c r="Z1175" s="92" t="s">
        <v>496</v>
      </c>
      <c r="AA1175" s="92" t="s">
        <v>701</v>
      </c>
      <c r="AB1175" s="180" t="s">
        <v>1701</v>
      </c>
    </row>
    <row r="1176" spans="18:28" x14ac:dyDescent="0.35">
      <c r="R1176" s="71" t="s">
        <v>1576</v>
      </c>
      <c r="S1176" s="71" t="s">
        <v>1577</v>
      </c>
      <c r="T1176" s="71" t="s">
        <v>1578</v>
      </c>
      <c r="U1176" s="72" t="s">
        <v>982</v>
      </c>
      <c r="V1176" s="71" t="s">
        <v>1506</v>
      </c>
      <c r="W1176" s="73">
        <v>100139</v>
      </c>
      <c r="X1176" s="73" t="s">
        <v>1507</v>
      </c>
      <c r="Y1176" s="73">
        <v>100140</v>
      </c>
      <c r="Z1176" s="74" t="s">
        <v>748</v>
      </c>
      <c r="AA1176" s="74" t="s">
        <v>984</v>
      </c>
      <c r="AB1176" s="155" t="s">
        <v>494</v>
      </c>
    </row>
    <row r="1177" spans="18:28" x14ac:dyDescent="0.35">
      <c r="R1177" s="89" t="s">
        <v>1579</v>
      </c>
      <c r="S1177" s="89" t="s">
        <v>1580</v>
      </c>
      <c r="T1177" s="89" t="s">
        <v>1581</v>
      </c>
      <c r="U1177" s="90" t="s">
        <v>1044</v>
      </c>
      <c r="V1177" s="89" t="s">
        <v>730</v>
      </c>
      <c r="W1177" s="91">
        <v>100238</v>
      </c>
      <c r="X1177" s="91"/>
      <c r="Y1177" s="91">
        <v>100238</v>
      </c>
      <c r="Z1177" s="89" t="s">
        <v>700</v>
      </c>
      <c r="AA1177" s="89" t="s">
        <v>701</v>
      </c>
      <c r="AB1177" s="163" t="s">
        <v>1701</v>
      </c>
    </row>
    <row r="1178" spans="18:28" x14ac:dyDescent="0.35">
      <c r="R1178" s="56" t="s">
        <v>1582</v>
      </c>
      <c r="S1178" s="56" t="s">
        <v>1583</v>
      </c>
      <c r="T1178" s="56" t="s">
        <v>435</v>
      </c>
      <c r="U1178" s="57" t="s">
        <v>988</v>
      </c>
      <c r="V1178" s="56" t="s">
        <v>721</v>
      </c>
      <c r="W1178" s="58">
        <v>126363</v>
      </c>
      <c r="X1178" s="58"/>
      <c r="Y1178" s="58">
        <v>126363</v>
      </c>
      <c r="Z1178" s="56" t="s">
        <v>393</v>
      </c>
      <c r="AA1178" s="56" t="s">
        <v>984</v>
      </c>
      <c r="AB1178" s="156" t="s">
        <v>494</v>
      </c>
    </row>
    <row r="1179" spans="18:28" x14ac:dyDescent="0.35">
      <c r="R1179" s="68" t="s">
        <v>1584</v>
      </c>
      <c r="S1179" s="68" t="s">
        <v>1585</v>
      </c>
      <c r="T1179" s="68" t="s">
        <v>1586</v>
      </c>
      <c r="U1179" s="69" t="s">
        <v>1011</v>
      </c>
      <c r="V1179" s="68" t="s">
        <v>737</v>
      </c>
      <c r="W1179" s="70">
        <v>100257</v>
      </c>
      <c r="X1179" s="70"/>
      <c r="Y1179" s="70">
        <v>100257</v>
      </c>
      <c r="Z1179" s="68" t="s">
        <v>106</v>
      </c>
      <c r="AA1179" s="68" t="s">
        <v>223</v>
      </c>
      <c r="AB1179" s="159" t="s">
        <v>494</v>
      </c>
    </row>
    <row r="1180" spans="18:28" x14ac:dyDescent="0.35">
      <c r="R1180" s="56" t="s">
        <v>1587</v>
      </c>
      <c r="S1180" s="56" t="s">
        <v>1588</v>
      </c>
      <c r="T1180" s="56" t="s">
        <v>1589</v>
      </c>
      <c r="U1180" s="57" t="s">
        <v>988</v>
      </c>
      <c r="V1180" s="56" t="s">
        <v>533</v>
      </c>
      <c r="W1180" s="58">
        <v>130024</v>
      </c>
      <c r="X1180" s="58"/>
      <c r="Y1180" s="58">
        <v>130024</v>
      </c>
      <c r="Z1180" s="56" t="s">
        <v>278</v>
      </c>
      <c r="AA1180" s="56" t="s">
        <v>984</v>
      </c>
      <c r="AB1180" s="156" t="s">
        <v>1000</v>
      </c>
    </row>
    <row r="1181" spans="18:28" x14ac:dyDescent="0.35">
      <c r="R1181" s="74" t="s">
        <v>1590</v>
      </c>
      <c r="S1181" s="74" t="s">
        <v>1591</v>
      </c>
      <c r="T1181" s="74" t="s">
        <v>1592</v>
      </c>
      <c r="U1181" s="75" t="s">
        <v>982</v>
      </c>
      <c r="V1181" s="74" t="s">
        <v>646</v>
      </c>
      <c r="W1181" s="76">
        <v>130018</v>
      </c>
      <c r="X1181" s="76"/>
      <c r="Y1181" s="76">
        <v>130018</v>
      </c>
      <c r="Z1181" s="74" t="s">
        <v>603</v>
      </c>
      <c r="AA1181" s="74" t="s">
        <v>984</v>
      </c>
      <c r="AB1181" s="155" t="s">
        <v>1170</v>
      </c>
    </row>
    <row r="1182" spans="18:28" x14ac:dyDescent="0.35">
      <c r="R1182" s="74" t="s">
        <v>1593</v>
      </c>
      <c r="S1182" s="74" t="s">
        <v>1594</v>
      </c>
      <c r="T1182" s="74" t="s">
        <v>1595</v>
      </c>
      <c r="U1182" s="75" t="s">
        <v>982</v>
      </c>
      <c r="V1182" s="74" t="s">
        <v>717</v>
      </c>
      <c r="W1182" s="76">
        <v>100133</v>
      </c>
      <c r="X1182" s="76"/>
      <c r="Y1182" s="76">
        <v>100133</v>
      </c>
      <c r="Z1182" s="74" t="s">
        <v>756</v>
      </c>
      <c r="AA1182" s="74" t="s">
        <v>984</v>
      </c>
      <c r="AB1182" s="155" t="s">
        <v>494</v>
      </c>
    </row>
    <row r="1183" spans="18:28" x14ac:dyDescent="0.35">
      <c r="R1183" s="86" t="s">
        <v>1596</v>
      </c>
      <c r="S1183" s="86" t="s">
        <v>1597</v>
      </c>
      <c r="T1183" s="86" t="s">
        <v>1598</v>
      </c>
      <c r="U1183" s="87" t="s">
        <v>1039</v>
      </c>
      <c r="V1183" s="86" t="s">
        <v>1599</v>
      </c>
      <c r="W1183" s="88" t="s">
        <v>1160</v>
      </c>
      <c r="X1183" s="88"/>
      <c r="Y1183" s="88"/>
      <c r="Z1183" s="86" t="s">
        <v>532</v>
      </c>
      <c r="AA1183" s="86" t="s">
        <v>532</v>
      </c>
      <c r="AB1183" s="162" t="s">
        <v>532</v>
      </c>
    </row>
    <row r="1184" spans="18:28" x14ac:dyDescent="0.35">
      <c r="R1184" s="89" t="s">
        <v>1600</v>
      </c>
      <c r="S1184" s="89" t="s">
        <v>1601</v>
      </c>
      <c r="T1184" s="89" t="s">
        <v>1602</v>
      </c>
      <c r="U1184" s="90" t="s">
        <v>1044</v>
      </c>
      <c r="V1184" s="89" t="s">
        <v>728</v>
      </c>
      <c r="W1184" s="91">
        <v>100234</v>
      </c>
      <c r="X1184" s="91"/>
      <c r="Y1184" s="91">
        <v>100234</v>
      </c>
      <c r="Z1184" s="89" t="s">
        <v>438</v>
      </c>
      <c r="AA1184" s="89" t="s">
        <v>701</v>
      </c>
      <c r="AB1184" s="163" t="s">
        <v>1701</v>
      </c>
    </row>
    <row r="1185" spans="18:28" x14ac:dyDescent="0.35">
      <c r="R1185" s="98" t="s">
        <v>1603</v>
      </c>
      <c r="S1185" s="98" t="s">
        <v>1604</v>
      </c>
      <c r="T1185" s="98" t="s">
        <v>1605</v>
      </c>
      <c r="U1185" s="100" t="s">
        <v>979</v>
      </c>
      <c r="V1185" s="98" t="s">
        <v>719</v>
      </c>
      <c r="W1185" s="99">
        <v>100153</v>
      </c>
      <c r="X1185" s="99"/>
      <c r="Y1185" s="99">
        <v>100153</v>
      </c>
      <c r="Z1185" s="98" t="s">
        <v>240</v>
      </c>
      <c r="AA1185" s="98" t="s">
        <v>984</v>
      </c>
      <c r="AB1185" s="160" t="s">
        <v>494</v>
      </c>
    </row>
    <row r="1186" spans="18:28" x14ac:dyDescent="0.35">
      <c r="R1186" s="56" t="s">
        <v>1606</v>
      </c>
      <c r="S1186" s="56" t="s">
        <v>1607</v>
      </c>
      <c r="T1186" s="56" t="s">
        <v>1608</v>
      </c>
      <c r="U1186" s="57" t="s">
        <v>988</v>
      </c>
      <c r="V1186" s="56" t="s">
        <v>712</v>
      </c>
      <c r="W1186" s="58">
        <v>100121</v>
      </c>
      <c r="X1186" s="58"/>
      <c r="Y1186" s="58">
        <v>100121</v>
      </c>
      <c r="Z1186" s="56" t="s">
        <v>278</v>
      </c>
      <c r="AA1186" s="56" t="s">
        <v>984</v>
      </c>
      <c r="AB1186" s="156" t="s">
        <v>1000</v>
      </c>
    </row>
    <row r="1187" spans="18:28" x14ac:dyDescent="0.35">
      <c r="R1187" s="101" t="s">
        <v>1609</v>
      </c>
      <c r="S1187" s="101" t="s">
        <v>1610</v>
      </c>
      <c r="T1187" s="101" t="s">
        <v>1611</v>
      </c>
      <c r="U1187" s="102" t="s">
        <v>1090</v>
      </c>
      <c r="V1187" s="101" t="s">
        <v>1612</v>
      </c>
      <c r="W1187" s="103">
        <v>100205</v>
      </c>
      <c r="X1187" s="103" t="s">
        <v>1613</v>
      </c>
      <c r="Y1187" s="103">
        <v>100206</v>
      </c>
      <c r="Z1187" s="101" t="s">
        <v>162</v>
      </c>
      <c r="AA1187" s="101" t="s">
        <v>701</v>
      </c>
      <c r="AB1187" s="164" t="s">
        <v>1701</v>
      </c>
    </row>
    <row r="1188" spans="18:28" x14ac:dyDescent="0.35">
      <c r="R1188" s="56" t="s">
        <v>1614</v>
      </c>
      <c r="S1188" s="56" t="s">
        <v>1615</v>
      </c>
      <c r="T1188" s="56" t="s">
        <v>1616</v>
      </c>
      <c r="U1188" s="57" t="s">
        <v>988</v>
      </c>
      <c r="V1188" s="56" t="s">
        <v>721</v>
      </c>
      <c r="W1188" s="58">
        <v>126363</v>
      </c>
      <c r="X1188" s="58"/>
      <c r="Y1188" s="58">
        <v>126363</v>
      </c>
      <c r="Z1188" s="56" t="s">
        <v>393</v>
      </c>
      <c r="AA1188" s="56" t="s">
        <v>984</v>
      </c>
      <c r="AB1188" s="156" t="s">
        <v>494</v>
      </c>
    </row>
    <row r="1189" spans="18:28" ht="15" thickBot="1" x14ac:dyDescent="0.4">
      <c r="R1189" s="113" t="s">
        <v>1617</v>
      </c>
      <c r="S1189" s="113" t="s">
        <v>1618</v>
      </c>
      <c r="T1189" s="113" t="s">
        <v>1619</v>
      </c>
      <c r="U1189" s="114" t="s">
        <v>993</v>
      </c>
      <c r="V1189" s="113" t="s">
        <v>723</v>
      </c>
      <c r="W1189" s="115">
        <v>100210</v>
      </c>
      <c r="X1189" s="115"/>
      <c r="Y1189" s="115">
        <v>100210</v>
      </c>
      <c r="Z1189" s="113" t="s">
        <v>162</v>
      </c>
      <c r="AA1189" s="113" t="s">
        <v>701</v>
      </c>
      <c r="AB1189" s="176" t="s">
        <v>1701</v>
      </c>
    </row>
    <row r="1190" spans="18:28" x14ac:dyDescent="0.35">
      <c r="R1190" s="107" t="s">
        <v>1620</v>
      </c>
      <c r="S1190" s="107" t="s">
        <v>1621</v>
      </c>
      <c r="T1190" s="107" t="s">
        <v>1622</v>
      </c>
      <c r="U1190" s="108" t="s">
        <v>993</v>
      </c>
      <c r="V1190" s="107" t="s">
        <v>723</v>
      </c>
      <c r="W1190" s="109">
        <v>100210</v>
      </c>
      <c r="X1190" s="109"/>
      <c r="Y1190" s="109">
        <v>100210</v>
      </c>
      <c r="Z1190" s="110" t="s">
        <v>162</v>
      </c>
      <c r="AA1190" s="110" t="s">
        <v>701</v>
      </c>
      <c r="AB1190" s="157" t="s">
        <v>1701</v>
      </c>
    </row>
    <row r="1191" spans="18:28" x14ac:dyDescent="0.35">
      <c r="R1191" s="68" t="s">
        <v>1623</v>
      </c>
      <c r="S1191" s="68" t="s">
        <v>1624</v>
      </c>
      <c r="T1191" s="68" t="s">
        <v>1625</v>
      </c>
      <c r="U1191" s="69" t="s">
        <v>1011</v>
      </c>
      <c r="V1191" s="68" t="s">
        <v>1626</v>
      </c>
      <c r="W1191" s="70">
        <v>100255</v>
      </c>
      <c r="X1191" s="70" t="s">
        <v>1627</v>
      </c>
      <c r="Y1191" s="70">
        <v>100256</v>
      </c>
      <c r="Z1191" s="68" t="s">
        <v>106</v>
      </c>
      <c r="AA1191" s="68" t="s">
        <v>223</v>
      </c>
      <c r="AB1191" s="159" t="s">
        <v>494</v>
      </c>
    </row>
    <row r="1192" spans="18:28" x14ac:dyDescent="0.35">
      <c r="R1192" s="56" t="s">
        <v>1628</v>
      </c>
      <c r="S1192" s="56" t="s">
        <v>1629</v>
      </c>
      <c r="T1192" s="56" t="s">
        <v>345</v>
      </c>
      <c r="U1192" s="57" t="s">
        <v>988</v>
      </c>
      <c r="V1192" s="56" t="s">
        <v>989</v>
      </c>
      <c r="W1192" s="58">
        <v>126421</v>
      </c>
      <c r="X1192" s="58" t="s">
        <v>782</v>
      </c>
      <c r="Y1192" s="58">
        <v>126364</v>
      </c>
      <c r="Z1192" s="56" t="s">
        <v>393</v>
      </c>
      <c r="AA1192" s="56" t="s">
        <v>984</v>
      </c>
      <c r="AB1192" s="156" t="s">
        <v>494</v>
      </c>
    </row>
    <row r="1193" spans="18:28" x14ac:dyDescent="0.35">
      <c r="R1193" s="86" t="s">
        <v>1630</v>
      </c>
      <c r="S1193" s="86" t="s">
        <v>1631</v>
      </c>
      <c r="T1193" s="86" t="s">
        <v>1632</v>
      </c>
      <c r="U1193" s="87" t="s">
        <v>1039</v>
      </c>
      <c r="V1193" s="86" t="s">
        <v>1633</v>
      </c>
      <c r="W1193" s="88">
        <v>128112</v>
      </c>
      <c r="X1193" s="88"/>
      <c r="Y1193" s="88">
        <v>128112</v>
      </c>
      <c r="Z1193" s="86" t="s">
        <v>201</v>
      </c>
      <c r="AA1193" s="86" t="s">
        <v>753</v>
      </c>
      <c r="AB1193" s="162" t="s">
        <v>1701</v>
      </c>
    </row>
    <row r="1194" spans="18:28" x14ac:dyDescent="0.35">
      <c r="R1194" s="98" t="s">
        <v>1634</v>
      </c>
      <c r="S1194" s="98" t="s">
        <v>1635</v>
      </c>
      <c r="T1194" s="98" t="s">
        <v>1636</v>
      </c>
      <c r="U1194" s="100" t="s">
        <v>979</v>
      </c>
      <c r="V1194" s="98" t="s">
        <v>1637</v>
      </c>
      <c r="W1194" s="99" t="s">
        <v>1031</v>
      </c>
      <c r="X1194" s="99" t="s">
        <v>1638</v>
      </c>
      <c r="Y1194" s="99">
        <v>100156</v>
      </c>
      <c r="Z1194" s="98" t="s">
        <v>532</v>
      </c>
      <c r="AA1194" s="98" t="s">
        <v>532</v>
      </c>
      <c r="AB1194" s="160" t="s">
        <v>532</v>
      </c>
    </row>
    <row r="1195" spans="18:28" x14ac:dyDescent="0.35">
      <c r="R1195" s="83" t="s">
        <v>1639</v>
      </c>
      <c r="S1195" s="83" t="s">
        <v>1640</v>
      </c>
      <c r="T1195" s="83" t="s">
        <v>1641</v>
      </c>
      <c r="U1195" s="84" t="s">
        <v>1004</v>
      </c>
      <c r="V1195" s="83" t="s">
        <v>1005</v>
      </c>
      <c r="W1195" s="85">
        <v>100051</v>
      </c>
      <c r="X1195" s="85"/>
      <c r="Y1195" s="85">
        <v>100051</v>
      </c>
      <c r="Z1195" s="83" t="s">
        <v>315</v>
      </c>
      <c r="AA1195" s="83" t="s">
        <v>107</v>
      </c>
      <c r="AB1195" s="158" t="s">
        <v>494</v>
      </c>
    </row>
    <row r="1196" spans="18:28" x14ac:dyDescent="0.35">
      <c r="R1196" s="110" t="s">
        <v>1642</v>
      </c>
      <c r="S1196" s="110" t="s">
        <v>1643</v>
      </c>
      <c r="T1196" s="110" t="s">
        <v>1644</v>
      </c>
      <c r="U1196" s="111" t="s">
        <v>993</v>
      </c>
      <c r="V1196" s="110" t="s">
        <v>723</v>
      </c>
      <c r="W1196" s="112">
        <v>100210</v>
      </c>
      <c r="X1196" s="112"/>
      <c r="Y1196" s="112">
        <v>100210</v>
      </c>
      <c r="Z1196" s="110" t="s">
        <v>162</v>
      </c>
      <c r="AA1196" s="110" t="s">
        <v>701</v>
      </c>
      <c r="AB1196" s="157" t="s">
        <v>1701</v>
      </c>
    </row>
    <row r="1197" spans="18:28" x14ac:dyDescent="0.35">
      <c r="R1197" s="56" t="s">
        <v>1645</v>
      </c>
      <c r="S1197" s="56" t="s">
        <v>1646</v>
      </c>
      <c r="T1197" s="56" t="s">
        <v>1647</v>
      </c>
      <c r="U1197" s="57" t="s">
        <v>988</v>
      </c>
      <c r="V1197" s="56" t="s">
        <v>721</v>
      </c>
      <c r="W1197" s="58">
        <v>126363</v>
      </c>
      <c r="X1197" s="58"/>
      <c r="Y1197" s="58">
        <v>126363</v>
      </c>
      <c r="Z1197" s="56" t="s">
        <v>393</v>
      </c>
      <c r="AA1197" s="56" t="s">
        <v>984</v>
      </c>
      <c r="AB1197" s="156" t="s">
        <v>494</v>
      </c>
    </row>
    <row r="1198" spans="18:28" x14ac:dyDescent="0.35">
      <c r="R1198" s="74" t="s">
        <v>1648</v>
      </c>
      <c r="S1198" s="74" t="s">
        <v>1649</v>
      </c>
      <c r="T1198" s="74" t="s">
        <v>1650</v>
      </c>
      <c r="U1198" s="75" t="s">
        <v>982</v>
      </c>
      <c r="V1198" s="74" t="s">
        <v>719</v>
      </c>
      <c r="W1198" s="76">
        <v>100153</v>
      </c>
      <c r="X1198" s="76"/>
      <c r="Y1198" s="76">
        <v>100153</v>
      </c>
      <c r="Z1198" s="74" t="s">
        <v>240</v>
      </c>
      <c r="AA1198" s="74" t="s">
        <v>984</v>
      </c>
      <c r="AB1198" s="155" t="s">
        <v>494</v>
      </c>
    </row>
    <row r="1199" spans="18:28" x14ac:dyDescent="0.35">
      <c r="R1199" s="86" t="s">
        <v>1651</v>
      </c>
      <c r="S1199" s="86" t="s">
        <v>1652</v>
      </c>
      <c r="T1199" s="86" t="s">
        <v>1653</v>
      </c>
      <c r="U1199" s="87" t="s">
        <v>1039</v>
      </c>
      <c r="V1199" s="86" t="s">
        <v>1654</v>
      </c>
      <c r="W1199" s="88">
        <v>132611</v>
      </c>
      <c r="X1199" s="88" t="s">
        <v>1655</v>
      </c>
      <c r="Y1199" s="88">
        <v>132612</v>
      </c>
      <c r="Z1199" s="86" t="s">
        <v>682</v>
      </c>
      <c r="AA1199" s="86" t="s">
        <v>753</v>
      </c>
      <c r="AB1199" s="162" t="s">
        <v>1701</v>
      </c>
    </row>
    <row r="1200" spans="18:28" x14ac:dyDescent="0.35">
      <c r="R1200" s="74" t="s">
        <v>1656</v>
      </c>
      <c r="S1200" s="74" t="s">
        <v>1657</v>
      </c>
      <c r="T1200" s="74" t="s">
        <v>1658</v>
      </c>
      <c r="U1200" s="75" t="s">
        <v>982</v>
      </c>
      <c r="V1200" s="74" t="s">
        <v>743</v>
      </c>
      <c r="W1200" s="76">
        <v>100144</v>
      </c>
      <c r="X1200" s="76"/>
      <c r="Y1200" s="76">
        <v>100144</v>
      </c>
      <c r="Z1200" s="74" t="s">
        <v>560</v>
      </c>
      <c r="AA1200" s="74" t="s">
        <v>984</v>
      </c>
      <c r="AB1200" s="155" t="s">
        <v>1000</v>
      </c>
    </row>
    <row r="1201" spans="18:28" x14ac:dyDescent="0.35">
      <c r="R1201" s="68" t="s">
        <v>1659</v>
      </c>
      <c r="S1201" s="68" t="s">
        <v>1660</v>
      </c>
      <c r="T1201" s="68" t="s">
        <v>1661</v>
      </c>
      <c r="U1201" s="69" t="s">
        <v>1011</v>
      </c>
      <c r="V1201" s="68" t="s">
        <v>671</v>
      </c>
      <c r="W1201" s="70">
        <v>100267</v>
      </c>
      <c r="X1201" s="70"/>
      <c r="Y1201" s="70">
        <v>100267</v>
      </c>
      <c r="Z1201" s="68" t="s">
        <v>223</v>
      </c>
      <c r="AA1201" s="68" t="s">
        <v>223</v>
      </c>
      <c r="AB1201" s="159" t="s">
        <v>494</v>
      </c>
    </row>
    <row r="1202" spans="18:28" x14ac:dyDescent="0.35">
      <c r="R1202" s="98" t="s">
        <v>1662</v>
      </c>
      <c r="S1202" s="98" t="s">
        <v>1663</v>
      </c>
      <c r="T1202" s="98" t="s">
        <v>1664</v>
      </c>
      <c r="U1202" s="100" t="s">
        <v>979</v>
      </c>
      <c r="V1202" s="98" t="s">
        <v>719</v>
      </c>
      <c r="W1202" s="99">
        <v>100153</v>
      </c>
      <c r="X1202" s="99"/>
      <c r="Y1202" s="99">
        <v>100153</v>
      </c>
      <c r="Z1202" s="98" t="s">
        <v>240</v>
      </c>
      <c r="AA1202" s="98" t="s">
        <v>984</v>
      </c>
      <c r="AB1202" s="160" t="s">
        <v>494</v>
      </c>
    </row>
    <row r="1203" spans="18:28" x14ac:dyDescent="0.35">
      <c r="R1203" s="110" t="s">
        <v>1665</v>
      </c>
      <c r="S1203" s="110" t="s">
        <v>1666</v>
      </c>
      <c r="T1203" s="110" t="s">
        <v>1667</v>
      </c>
      <c r="U1203" s="111" t="s">
        <v>993</v>
      </c>
      <c r="V1203" s="110" t="s">
        <v>723</v>
      </c>
      <c r="W1203" s="112">
        <v>100210</v>
      </c>
      <c r="X1203" s="112"/>
      <c r="Y1203" s="112">
        <v>100210</v>
      </c>
      <c r="Z1203" s="110" t="s">
        <v>162</v>
      </c>
      <c r="AA1203" s="110" t="s">
        <v>701</v>
      </c>
      <c r="AB1203" s="157" t="s">
        <v>1701</v>
      </c>
    </row>
    <row r="1204" spans="18:28" x14ac:dyDescent="0.35">
      <c r="R1204" s="68" t="s">
        <v>1668</v>
      </c>
      <c r="S1204" s="68" t="s">
        <v>1669</v>
      </c>
      <c r="T1204" s="68" t="s">
        <v>1670</v>
      </c>
      <c r="U1204" s="69" t="s">
        <v>1011</v>
      </c>
      <c r="V1204" s="68" t="s">
        <v>1671</v>
      </c>
      <c r="W1204" s="70">
        <v>100252</v>
      </c>
      <c r="X1204" s="70" t="s">
        <v>1672</v>
      </c>
      <c r="Y1204" s="70">
        <v>100253</v>
      </c>
      <c r="Z1204" s="68" t="s">
        <v>106</v>
      </c>
      <c r="AA1204" s="68" t="s">
        <v>223</v>
      </c>
      <c r="AB1204" s="159" t="s">
        <v>494</v>
      </c>
    </row>
    <row r="1205" spans="18:28" x14ac:dyDescent="0.35">
      <c r="R1205" s="101" t="s">
        <v>1673</v>
      </c>
      <c r="S1205" s="101" t="s">
        <v>1674</v>
      </c>
      <c r="T1205" s="101" t="s">
        <v>1675</v>
      </c>
      <c r="U1205" s="102" t="s">
        <v>1090</v>
      </c>
      <c r="V1205" s="101" t="s">
        <v>687</v>
      </c>
      <c r="W1205" s="103">
        <v>131098</v>
      </c>
      <c r="X1205" s="103"/>
      <c r="Y1205" s="103">
        <v>131098</v>
      </c>
      <c r="Z1205" s="101" t="s">
        <v>438</v>
      </c>
      <c r="AA1205" s="101" t="s">
        <v>701</v>
      </c>
      <c r="AB1205" s="164" t="s">
        <v>1701</v>
      </c>
    </row>
    <row r="1206" spans="18:28" x14ac:dyDescent="0.35">
      <c r="R1206" s="110" t="s">
        <v>1676</v>
      </c>
      <c r="S1206" s="110" t="s">
        <v>1677</v>
      </c>
      <c r="T1206" s="110" t="s">
        <v>1678</v>
      </c>
      <c r="U1206" s="111" t="s">
        <v>993</v>
      </c>
      <c r="V1206" s="110" t="s">
        <v>723</v>
      </c>
      <c r="W1206" s="112">
        <v>100210</v>
      </c>
      <c r="X1206" s="112"/>
      <c r="Y1206" s="112">
        <v>100210</v>
      </c>
      <c r="Z1206" s="110" t="s">
        <v>162</v>
      </c>
      <c r="AA1206" s="110" t="s">
        <v>701</v>
      </c>
      <c r="AB1206" s="157" t="s">
        <v>1701</v>
      </c>
    </row>
    <row r="1207" spans="18:28" x14ac:dyDescent="0.35">
      <c r="R1207" s="56" t="s">
        <v>1679</v>
      </c>
      <c r="S1207" s="56" t="s">
        <v>1680</v>
      </c>
      <c r="T1207" s="56" t="s">
        <v>1681</v>
      </c>
      <c r="U1207" s="57" t="s">
        <v>988</v>
      </c>
      <c r="V1207" s="56" t="s">
        <v>721</v>
      </c>
      <c r="W1207" s="58">
        <v>126363</v>
      </c>
      <c r="X1207" s="58"/>
      <c r="Y1207" s="58">
        <v>126363</v>
      </c>
      <c r="Z1207" s="56" t="s">
        <v>393</v>
      </c>
      <c r="AA1207" s="56" t="s">
        <v>984</v>
      </c>
      <c r="AB1207" s="156" t="s">
        <v>494</v>
      </c>
    </row>
    <row r="1208" spans="18:28" x14ac:dyDescent="0.35">
      <c r="R1208" s="86" t="s">
        <v>1682</v>
      </c>
      <c r="S1208" s="86" t="s">
        <v>1683</v>
      </c>
      <c r="T1208" s="86" t="s">
        <v>1684</v>
      </c>
      <c r="U1208" s="87" t="s">
        <v>1039</v>
      </c>
      <c r="V1208" s="86" t="s">
        <v>691</v>
      </c>
      <c r="W1208" s="88">
        <v>128108</v>
      </c>
      <c r="X1208" s="88"/>
      <c r="Y1208" s="88">
        <v>128108</v>
      </c>
      <c r="Z1208" s="86" t="s">
        <v>201</v>
      </c>
      <c r="AA1208" s="86" t="s">
        <v>753</v>
      </c>
      <c r="AB1208" s="162" t="s">
        <v>1701</v>
      </c>
    </row>
    <row r="1209" spans="18:28" x14ac:dyDescent="0.35">
      <c r="R1209" s="56" t="s">
        <v>1685</v>
      </c>
      <c r="S1209" s="56" t="s">
        <v>1686</v>
      </c>
      <c r="T1209" s="56" t="s">
        <v>1687</v>
      </c>
      <c r="U1209" s="57" t="s">
        <v>988</v>
      </c>
      <c r="V1209" s="56" t="s">
        <v>533</v>
      </c>
      <c r="W1209" s="58">
        <v>130024</v>
      </c>
      <c r="X1209" s="58"/>
      <c r="Y1209" s="58">
        <v>130024</v>
      </c>
      <c r="Z1209" s="56" t="s">
        <v>278</v>
      </c>
      <c r="AA1209" s="56" t="s">
        <v>984</v>
      </c>
      <c r="AB1209" s="156" t="s">
        <v>1000</v>
      </c>
    </row>
    <row r="1210" spans="18:28" ht="15" thickBot="1" x14ac:dyDescent="0.4">
      <c r="R1210" s="151" t="s">
        <v>1688</v>
      </c>
      <c r="S1210" s="151" t="s">
        <v>1689</v>
      </c>
      <c r="T1210" s="151" t="s">
        <v>1690</v>
      </c>
      <c r="U1210" s="152" t="s">
        <v>988</v>
      </c>
      <c r="V1210" s="151" t="s">
        <v>533</v>
      </c>
      <c r="W1210" s="153">
        <v>130024</v>
      </c>
      <c r="X1210" s="61"/>
      <c r="Y1210" s="61">
        <v>130024</v>
      </c>
      <c r="Z1210" s="151" t="s">
        <v>278</v>
      </c>
      <c r="AA1210" s="151" t="s">
        <v>984</v>
      </c>
      <c r="AB1210" s="181" t="s">
        <v>1000</v>
      </c>
    </row>
    <row r="1211" spans="18:28" x14ac:dyDescent="0.35">
      <c r="R1211" s="31" t="s">
        <v>1691</v>
      </c>
      <c r="S1211" t="s">
        <v>531</v>
      </c>
      <c r="T1211" t="s">
        <v>531</v>
      </c>
      <c r="U1211" t="s">
        <v>1691</v>
      </c>
      <c r="V1211" t="s">
        <v>531</v>
      </c>
      <c r="W1211" t="s">
        <v>531</v>
      </c>
      <c r="Y1211" t="s">
        <v>531</v>
      </c>
      <c r="Z1211" t="s">
        <v>531</v>
      </c>
      <c r="AA1211" t="s">
        <v>531</v>
      </c>
      <c r="AB1211" t="s">
        <v>531</v>
      </c>
    </row>
  </sheetData>
  <customSheetViews>
    <customSheetView guid="{36E090C3-72B4-4AD2-A053-01D552496FDA}" topLeftCell="C182">
      <selection activeCell="H7" sqref="H7"/>
      <pageMargins left="0" right="0" top="0" bottom="0" header="0" footer="0"/>
      <pageSetup orientation="portrait" r:id="rId1"/>
    </customSheetView>
  </customSheetViews>
  <phoneticPr fontId="9" type="noConversion"/>
  <conditionalFormatting sqref="BL1">
    <cfRule type="expression" dxfId="22" priority="39">
      <formula>OR($D$13="No",$D$13="")</formula>
    </cfRule>
  </conditionalFormatting>
  <conditionalFormatting sqref="BP1">
    <cfRule type="expression" dxfId="21" priority="38">
      <formula>OR($D$13="No",$D$13="")</formula>
    </cfRule>
  </conditionalFormatting>
  <conditionalFormatting sqref="T989:T1210">
    <cfRule type="duplicateValues" dxfId="20" priority="31"/>
  </conditionalFormatting>
  <conditionalFormatting sqref="BC190">
    <cfRule type="duplicateValues" dxfId="19" priority="7"/>
    <cfRule type="duplicateValues" dxfId="18" priority="9"/>
  </conditionalFormatting>
  <conditionalFormatting sqref="BD190">
    <cfRule type="duplicateValues" dxfId="17" priority="8"/>
  </conditionalFormatting>
  <conditionalFormatting sqref="BC191:BC193">
    <cfRule type="duplicateValues" dxfId="16" priority="4"/>
    <cfRule type="duplicateValues" dxfId="15" priority="6"/>
  </conditionalFormatting>
  <conditionalFormatting sqref="BD191:BD193">
    <cfRule type="duplicateValues" dxfId="14" priority="5"/>
  </conditionalFormatting>
  <conditionalFormatting sqref="BC194:BC198">
    <cfRule type="duplicateValues" dxfId="13" priority="1"/>
    <cfRule type="duplicateValues" dxfId="12" priority="3"/>
  </conditionalFormatting>
  <conditionalFormatting sqref="BD194:BD198">
    <cfRule type="duplicateValues" dxfId="11" priority="2"/>
  </conditionalFormatting>
  <conditionalFormatting sqref="BC4:BC189">
    <cfRule type="duplicateValues" dxfId="10" priority="10"/>
    <cfRule type="duplicateValues" dxfId="9" priority="11"/>
  </conditionalFormatting>
  <conditionalFormatting sqref="BD4:BD189">
    <cfRule type="duplicateValues" dxfId="8" priority="12"/>
  </conditionalFormatting>
  <dataValidations count="1">
    <dataValidation type="list" allowBlank="1" showInputMessage="1" showErrorMessage="1" sqref="H10" xr:uid="{00000000-0002-0000-0100-000000000000}">
      <formula1>OFFSET(#REF!,0,0,COUNTA($F$2:$F$228))</formula1>
    </dataValidation>
  </dataValidations>
  <pageMargins left="0.7" right="0.7" top="0.75" bottom="0.75" header="0.3" footer="0.3"/>
  <pageSetup orientation="portrait"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
  <sheetViews>
    <sheetView workbookViewId="0"/>
  </sheetViews>
  <sheetFormatPr defaultRowHeight="14.5" x14ac:dyDescent="0.35"/>
  <cols>
    <col min="1" max="1" width="23.26953125" customWidth="1"/>
    <col min="2" max="2" width="27.26953125" customWidth="1"/>
    <col min="3" max="3" width="5.54296875" bestFit="1" customWidth="1"/>
  </cols>
  <sheetData>
    <row r="1" spans="1:2" ht="50.15" customHeight="1" thickBot="1" x14ac:dyDescent="0.4">
      <c r="A1" s="126">
        <v>0.25</v>
      </c>
      <c r="B1" s="125" t="s">
        <v>1692</v>
      </c>
    </row>
    <row r="2" spans="1:2" ht="50.15" customHeight="1" thickBot="1" x14ac:dyDescent="0.4">
      <c r="A2" s="126">
        <v>0.75</v>
      </c>
      <c r="B2" s="125" t="s">
        <v>1693</v>
      </c>
    </row>
    <row r="3" spans="1:2" ht="50.15" customHeight="1" thickBot="1" x14ac:dyDescent="0.4">
      <c r="A3" s="126">
        <v>0.5</v>
      </c>
      <c r="B3" s="125" t="s">
        <v>1694</v>
      </c>
    </row>
    <row r="4" spans="1:2" ht="50.15" customHeight="1" thickBot="1" x14ac:dyDescent="0.4">
      <c r="A4" s="126">
        <v>0</v>
      </c>
      <c r="B4" s="125" t="s">
        <v>1695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DAEB3F5B41CF46BF8216138C3B870C" ma:contentTypeVersion="13" ma:contentTypeDescription="Create a new document." ma:contentTypeScope="" ma:versionID="a38ff51b61771ef178678392fb676d08">
  <xsd:schema xmlns:xsd="http://www.w3.org/2001/XMLSchema" xmlns:xs="http://www.w3.org/2001/XMLSchema" xmlns:p="http://schemas.microsoft.com/office/2006/metadata/properties" xmlns:ns3="fad3d0fd-2ddf-4133-b154-ca086c02d0c3" xmlns:ns4="d974d747-ac5d-4a0a-8296-4f087d506101" targetNamespace="http://schemas.microsoft.com/office/2006/metadata/properties" ma:root="true" ma:fieldsID="440bc0a1b32de34240c5e13437b0bb58" ns3:_="" ns4:_="">
    <xsd:import namespace="fad3d0fd-2ddf-4133-b154-ca086c02d0c3"/>
    <xsd:import namespace="d974d747-ac5d-4a0a-8296-4f087d50610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3d0fd-2ddf-4133-b154-ca086c02d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74d747-ac5d-4a0a-8296-4f087d5061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5C5FA-54E8-448D-B75F-FA63532668D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d3d0fd-2ddf-4133-b154-ca086c02d0c3"/>
    <ds:schemaRef ds:uri="http://purl.org/dc/elements/1.1/"/>
    <ds:schemaRef ds:uri="http://schemas.microsoft.com/office/2006/metadata/properties"/>
    <ds:schemaRef ds:uri="d974d747-ac5d-4a0a-8296-4f087d506101"/>
    <ds:schemaRef ds:uri="http://www.w3.org/XML/1998/namespace"/>
    <ds:schemaRef ds:uri="http://purl.org/dc/dcmitype/"/>
  </ds:schemaRefs>
</ds:datastoreItem>
</file>

<file path=customXml/itemProps2.xml><?xml version="1.0" encoding="utf-8"?>
<ds:datastoreItem xmlns:ds="http://schemas.openxmlformats.org/officeDocument/2006/customXml" ds:itemID="{20041CDD-CA95-4769-ACD0-24976061C27E}">
  <ds:schemaRefs>
    <ds:schemaRef ds:uri="http://schemas.microsoft.com/sharepoint/v3/contenttype/forms"/>
  </ds:schemaRefs>
</ds:datastoreItem>
</file>

<file path=customXml/itemProps3.xml><?xml version="1.0" encoding="utf-8"?>
<ds:datastoreItem xmlns:ds="http://schemas.openxmlformats.org/officeDocument/2006/customXml" ds:itemID="{F8145C7E-C069-49AB-890B-B07396F96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3d0fd-2ddf-4133-b154-ca086c02d0c3"/>
    <ds:schemaRef ds:uri="d974d747-ac5d-4a0a-8296-4f087d506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FORM C-0203</vt:lpstr>
      <vt:lpstr>LIST</vt:lpstr>
      <vt:lpstr>Sheet1</vt:lpstr>
      <vt:lpstr>B_Selection</vt:lpstr>
      <vt:lpstr>C_Selection</vt:lpstr>
      <vt:lpstr>CPT</vt:lpstr>
      <vt:lpstr>D_Selection</vt:lpstr>
      <vt:lpstr>'FORM C-0203'!Print_Area</vt:lpstr>
    </vt:vector>
  </TitlesOfParts>
  <Manager/>
  <Company>United Technologies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Maninder Singh</dc:creator>
  <cp:keywords/>
  <dc:description/>
  <cp:lastModifiedBy>Riggs, Keith</cp:lastModifiedBy>
  <cp:revision/>
  <dcterms:created xsi:type="dcterms:W3CDTF">2018-08-27T13:59:55Z</dcterms:created>
  <dcterms:modified xsi:type="dcterms:W3CDTF">2022-08-04T14:28:00Z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0x01010050DAEB3F5B41CF46BF8216138C3B870C</vt:lpwstr>
  </property>
</Properties>
</file>